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UNICIPALIDAD Y EJECUTADOS\control presup-2026\Datos Abiertos 2026\"/>
    </mc:Choice>
  </mc:AlternateContent>
  <xr:revisionPtr revIDLastSave="0" documentId="13_ncr:1_{0FBCB5DA-40DD-4584-A29C-97009E60E2FD}" xr6:coauthVersionLast="47" xr6:coauthVersionMax="47" xr10:uidLastSave="{00000000-0000-0000-0000-000000000000}"/>
  <bookViews>
    <workbookView xWindow="-120" yWindow="-120" windowWidth="20730" windowHeight="11160" activeTab="1" xr2:uid="{2909D0CA-8D9F-4222-B74F-7C08135EBFFE}"/>
  </bookViews>
  <sheets>
    <sheet name="Ejec. 1er Trim2026" sheetId="9" r:id="rId1"/>
    <sheet name="Ejec- 2do Trim26" sheetId="10" r:id="rId2"/>
  </sheets>
  <definedNames>
    <definedName name="_xlnm.Print_Area" localSheetId="0">'Ejec. 1er Trim2026'!$A$30:$H$53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0" l="1"/>
  <c r="G52" i="10"/>
  <c r="E52" i="10"/>
  <c r="F52" i="10" s="1"/>
  <c r="C52" i="10"/>
  <c r="D52" i="10" s="1"/>
  <c r="B52" i="10"/>
  <c r="H51" i="10"/>
  <c r="F51" i="10"/>
  <c r="D51" i="10"/>
  <c r="H50" i="10"/>
  <c r="F50" i="10"/>
  <c r="D50" i="10"/>
  <c r="G47" i="10"/>
  <c r="E47" i="10"/>
  <c r="C47" i="10"/>
  <c r="B47" i="10"/>
  <c r="H46" i="10"/>
  <c r="F46" i="10"/>
  <c r="D46" i="10"/>
  <c r="G43" i="10"/>
  <c r="E43" i="10"/>
  <c r="C43" i="10"/>
  <c r="B43" i="10"/>
  <c r="H42" i="10"/>
  <c r="F42" i="10"/>
  <c r="D42" i="10"/>
  <c r="H41" i="10"/>
  <c r="F41" i="10"/>
  <c r="D41" i="10"/>
  <c r="H40" i="10"/>
  <c r="F40" i="10"/>
  <c r="D40" i="10"/>
  <c r="G37" i="10"/>
  <c r="E37" i="10"/>
  <c r="C37" i="10"/>
  <c r="D37" i="10" s="1"/>
  <c r="B37" i="10"/>
  <c r="H36" i="10"/>
  <c r="F36" i="10"/>
  <c r="D36" i="10"/>
  <c r="H35" i="10"/>
  <c r="F35" i="10"/>
  <c r="D35" i="10"/>
  <c r="H34" i="10"/>
  <c r="F34" i="10"/>
  <c r="D34" i="10"/>
  <c r="H33" i="10"/>
  <c r="F33" i="10"/>
  <c r="D33" i="10"/>
  <c r="D27" i="10"/>
  <c r="C25" i="10"/>
  <c r="B25" i="10"/>
  <c r="B28" i="10" s="1"/>
  <c r="D24" i="10"/>
  <c r="D23" i="10"/>
  <c r="C20" i="10"/>
  <c r="D20" i="10" s="1"/>
  <c r="B20" i="10"/>
  <c r="D19" i="10"/>
  <c r="D18" i="10"/>
  <c r="D13" i="10"/>
  <c r="D12" i="10"/>
  <c r="B11" i="10"/>
  <c r="D10" i="10"/>
  <c r="D9" i="10"/>
  <c r="C8" i="10"/>
  <c r="B8" i="10"/>
  <c r="B15" i="10" s="1"/>
  <c r="D28" i="9"/>
  <c r="D8" i="9"/>
  <c r="C11" i="9"/>
  <c r="C8" i="9"/>
  <c r="B11" i="9"/>
  <c r="B8" i="9"/>
  <c r="H52" i="10" l="1"/>
  <c r="H47" i="10"/>
  <c r="D47" i="10"/>
  <c r="F43" i="10"/>
  <c r="H43" i="10"/>
  <c r="G53" i="10"/>
  <c r="H37" i="10"/>
  <c r="C53" i="10"/>
  <c r="D53" i="10" s="1"/>
  <c r="F37" i="10"/>
  <c r="C15" i="10"/>
  <c r="D15" i="10" s="1"/>
  <c r="D11" i="10"/>
  <c r="C28" i="10"/>
  <c r="D28" i="10" s="1"/>
  <c r="E53" i="10"/>
  <c r="D8" i="10"/>
  <c r="D25" i="10"/>
  <c r="D43" i="10"/>
  <c r="F47" i="10"/>
  <c r="B53" i="10"/>
  <c r="B47" i="9"/>
  <c r="B43" i="9"/>
  <c r="G52" i="9"/>
  <c r="E52" i="9"/>
  <c r="H52" i="9" s="1"/>
  <c r="C52" i="9"/>
  <c r="B52" i="9"/>
  <c r="H51" i="9"/>
  <c r="F51" i="9"/>
  <c r="D51" i="9"/>
  <c r="H50" i="9"/>
  <c r="F50" i="9"/>
  <c r="D50" i="9"/>
  <c r="G47" i="9"/>
  <c r="C47" i="9"/>
  <c r="F46" i="9"/>
  <c r="D46" i="9"/>
  <c r="G43" i="9"/>
  <c r="E43" i="9"/>
  <c r="C43" i="9"/>
  <c r="H42" i="9"/>
  <c r="F42" i="9"/>
  <c r="D42" i="9"/>
  <c r="H41" i="9"/>
  <c r="F41" i="9"/>
  <c r="D41" i="9"/>
  <c r="H40" i="9"/>
  <c r="F40" i="9"/>
  <c r="D40" i="9"/>
  <c r="G37" i="9"/>
  <c r="G53" i="9" s="1"/>
  <c r="C37" i="9"/>
  <c r="B37" i="9"/>
  <c r="H36" i="9"/>
  <c r="F36" i="9"/>
  <c r="D36" i="9"/>
  <c r="H35" i="9"/>
  <c r="F35" i="9"/>
  <c r="D35" i="9"/>
  <c r="H34" i="9"/>
  <c r="F34" i="9"/>
  <c r="D34" i="9"/>
  <c r="E37" i="9"/>
  <c r="D33" i="9"/>
  <c r="D27" i="9"/>
  <c r="C25" i="9"/>
  <c r="B25" i="9"/>
  <c r="D24" i="9"/>
  <c r="D23" i="9"/>
  <c r="C20" i="9"/>
  <c r="B20" i="9"/>
  <c r="D19" i="9"/>
  <c r="D18" i="9"/>
  <c r="D13" i="9"/>
  <c r="D12" i="9"/>
  <c r="B15" i="9"/>
  <c r="D10" i="9"/>
  <c r="D9" i="9"/>
  <c r="F53" i="10" l="1"/>
  <c r="H53" i="10"/>
  <c r="D43" i="9"/>
  <c r="H33" i="9"/>
  <c r="B53" i="9"/>
  <c r="D25" i="9"/>
  <c r="H43" i="9"/>
  <c r="D47" i="9"/>
  <c r="D52" i="9"/>
  <c r="F52" i="9"/>
  <c r="E47" i="9"/>
  <c r="F47" i="9" s="1"/>
  <c r="H46" i="9"/>
  <c r="F43" i="9"/>
  <c r="D37" i="9"/>
  <c r="C53" i="9"/>
  <c r="F33" i="9"/>
  <c r="D20" i="9"/>
  <c r="C15" i="9"/>
  <c r="D15" i="9" s="1"/>
  <c r="D11" i="9"/>
  <c r="B28" i="9"/>
  <c r="F37" i="9"/>
  <c r="H37" i="9"/>
  <c r="C28" i="9" l="1"/>
  <c r="H47" i="9"/>
  <c r="E53" i="9"/>
  <c r="D53" i="9"/>
  <c r="H53" i="9" l="1"/>
  <c r="F53" i="9"/>
</calcChain>
</file>

<file path=xl/sharedStrings.xml><?xml version="1.0" encoding="utf-8"?>
<sst xmlns="http://schemas.openxmlformats.org/spreadsheetml/2006/main" count="158" uniqueCount="48">
  <si>
    <t>CONTADURÍA GENERAL</t>
  </si>
  <si>
    <t>INGRESOS CORRIENTES</t>
  </si>
  <si>
    <t>DEFINITIVO</t>
  </si>
  <si>
    <t>RECAUDADO</t>
  </si>
  <si>
    <t>%</t>
  </si>
  <si>
    <t>INGRESOS TRIBUTARIOS</t>
  </si>
  <si>
    <t>OTROS INGRESOS NO TRIBUTARIOS</t>
  </si>
  <si>
    <t>DE OTRAS JURISDICCIONES</t>
  </si>
  <si>
    <t>TRANSFERENCIAS CORRIENTES</t>
  </si>
  <si>
    <t>PARTICIPACIÓN EN IMP. PROV./NAC.</t>
  </si>
  <si>
    <t>TOTAL INGRESOS CORRIENTES</t>
  </si>
  <si>
    <t>INGRESOS DE CAPITAL</t>
  </si>
  <si>
    <t>INGRESOS PROPIOS DE CAPITAL</t>
  </si>
  <si>
    <t>TOTAL INGRESOS DE CAPITAL</t>
  </si>
  <si>
    <t>FUENTES FINANCIERAS</t>
  </si>
  <si>
    <t>TOTAL FUENTES FINANCIERAS</t>
  </si>
  <si>
    <t>NO CLASIFICADOS</t>
  </si>
  <si>
    <t xml:space="preserve">TOTAL DE INGRESOS </t>
  </si>
  <si>
    <t>EROGACIONES CORRIENTES</t>
  </si>
  <si>
    <t>IMPUTADO</t>
  </si>
  <si>
    <t>DEVENGADO</t>
  </si>
  <si>
    <t>PAGADO</t>
  </si>
  <si>
    <t>PERSONAL</t>
  </si>
  <si>
    <t>BIENES DE CONSUMO</t>
  </si>
  <si>
    <t>SERVICIOS</t>
  </si>
  <si>
    <t xml:space="preserve">TRANSFERENCIAS </t>
  </si>
  <si>
    <t>TOTAL EROGACIONES CORRIENTES</t>
  </si>
  <si>
    <t xml:space="preserve"> </t>
  </si>
  <si>
    <t>EROGACIONES DE CAPITAL</t>
  </si>
  <si>
    <t>BIENES DE CAPITAL</t>
  </si>
  <si>
    <t>PARTICIP. DE CAPITAL y AC. FINANCIEROS</t>
  </si>
  <si>
    <t>TOTAL EROGACIONES DE CAPITAL</t>
  </si>
  <si>
    <t>AMORTIZACIÓN DE LA DEUDA</t>
  </si>
  <si>
    <t>TOTAL AMORTIZACIÓN DE LA DEUDA</t>
  </si>
  <si>
    <t>CRÉDITOS ESPECIALES</t>
  </si>
  <si>
    <t>PLAN HABITACIONAL (400 VIV.)</t>
  </si>
  <si>
    <t>TOTAL NO CLASIFICADOS</t>
  </si>
  <si>
    <t>TOTAL DE EROGACIONES</t>
  </si>
  <si>
    <t>TRANSFERENCIAS</t>
  </si>
  <si>
    <t>DE JURISDICCIÓN MUNICIPAL</t>
  </si>
  <si>
    <t>USO DEL CRÉDITO</t>
  </si>
  <si>
    <t>RECUPERO DE INVERSIONES Y PRÉSTAMOS</t>
  </si>
  <si>
    <t>TRABAJOS PÚBLICOS</t>
  </si>
  <si>
    <t>SECRETARÍA DE ECONOMÍA, TRANSFORMACIÓN DIGITAL Y DESARROLLO PRODUCTIVO</t>
  </si>
  <si>
    <t>EJECUCIÓN DEL PRESUPUESTO DE RECURSOS AL 31/03/2026</t>
  </si>
  <si>
    <t>EJECUCIÓN DEL PRESUPUESTO DE GASTOS AL 31/03/2026</t>
  </si>
  <si>
    <t>EJECUCIÓN DEL PRESUPUESTO DE RECURSOS AL 30/06/2026</t>
  </si>
  <si>
    <t>EJECUCIÓN DEL PRESUPUESTO DE GASTOS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</si>
</sst>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$-2C0A]\ * #,##0.00_ ;_ [$$-2C0A]\ * \-#,##0.00_ ;_ [$$-2C0A]\ * &quot;-&quot;??_ ;_ @_ "/>
    <numFmt numFmtId="165" formatCode="_ [$$-2C0A]\ * #,##0.00_ ;_ [$$-2C0A]\ * \-#,##0.00_ ;_ [$$-2C0A]\ * &quot;-&quot;_ ;_ @_ "/>
    <numFmt numFmtId="166" formatCode="_-[$$-2C0A]\ * #,##0.00_-;\-[$$-2C0A]\ * #,##0.00_-;_-[$$-2C0A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ptos Display"/>
      <family val="2"/>
    </font>
    <font>
      <sz val="11"/>
      <color theme="1"/>
      <name val="Aptos Display"/>
      <family val="2"/>
    </font>
    <font>
      <b/>
      <sz val="12"/>
      <name val="Aptos Display"/>
      <family val="2"/>
    </font>
    <font>
      <b/>
      <sz val="12"/>
      <color indexed="8"/>
      <name val="Aptos Display"/>
      <family val="2"/>
    </font>
    <font>
      <sz val="9"/>
      <name val="Aptos Display"/>
      <family val="2"/>
    </font>
    <font>
      <b/>
      <sz val="9"/>
      <name val="Aptos Display"/>
      <family val="2"/>
    </font>
    <font>
      <b/>
      <sz val="14"/>
      <name val="Aptos Display"/>
      <family val="2"/>
    </font>
    <font>
      <b/>
      <i/>
      <sz val="9"/>
      <name val="Aptos Display"/>
      <family val="2"/>
    </font>
    <font>
      <b/>
      <sz val="8"/>
      <name val="Aptos Display"/>
      <family val="2"/>
    </font>
    <font>
      <sz val="8"/>
      <name val="Aptos Display"/>
      <family val="2"/>
    </font>
    <font>
      <b/>
      <sz val="9"/>
      <color rgb="FFFF0000"/>
      <name val="Aptos Display"/>
      <family val="2"/>
    </font>
    <font>
      <b/>
      <sz val="9"/>
      <color indexed="9"/>
      <name val="Aptos Display"/>
      <family val="2"/>
    </font>
    <font>
      <sz val="11"/>
      <color indexed="9"/>
      <name val="Aptos Display"/>
      <family val="2"/>
    </font>
    <font>
      <sz val="9"/>
      <color indexed="9"/>
      <name val="Aptos Display"/>
      <family val="2"/>
    </font>
    <font>
      <b/>
      <sz val="11"/>
      <color indexed="8"/>
      <name val="Aptos Display"/>
      <family val="2"/>
    </font>
    <font>
      <sz val="1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164" fontId="8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164" fontId="10" fillId="2" borderId="0" xfId="0" applyNumberFormat="1" applyFont="1" applyFill="1" applyAlignment="1">
      <alignment horizontal="center"/>
    </xf>
    <xf numFmtId="4" fontId="6" fillId="2" borderId="0" xfId="0" applyNumberFormat="1" applyFont="1" applyFill="1"/>
    <xf numFmtId="10" fontId="6" fillId="0" borderId="0" xfId="0" applyNumberFormat="1" applyFont="1"/>
    <xf numFmtId="164" fontId="6" fillId="2" borderId="3" xfId="0" applyNumberFormat="1" applyFont="1" applyFill="1" applyBorder="1"/>
    <xf numFmtId="164" fontId="6" fillId="2" borderId="0" xfId="0" applyNumberFormat="1" applyFont="1" applyFill="1"/>
    <xf numFmtId="9" fontId="11" fillId="2" borderId="0" xfId="1" applyFont="1" applyFill="1" applyBorder="1" applyAlignment="1">
      <alignment horizontal="center"/>
    </xf>
    <xf numFmtId="9" fontId="11" fillId="2" borderId="0" xfId="1" applyFont="1" applyFill="1" applyBorder="1"/>
    <xf numFmtId="164" fontId="11" fillId="2" borderId="0" xfId="0" applyNumberFormat="1" applyFont="1" applyFill="1"/>
    <xf numFmtId="4" fontId="7" fillId="2" borderId="0" xfId="0" applyNumberFormat="1" applyFont="1" applyFill="1"/>
    <xf numFmtId="164" fontId="7" fillId="0" borderId="0" xfId="0" applyNumberFormat="1" applyFont="1"/>
    <xf numFmtId="10" fontId="7" fillId="0" borderId="0" xfId="0" applyNumberFormat="1" applyFont="1"/>
    <xf numFmtId="164" fontId="6" fillId="2" borderId="4" xfId="0" applyNumberFormat="1" applyFont="1" applyFill="1" applyBorder="1"/>
    <xf numFmtId="10" fontId="3" fillId="0" borderId="0" xfId="0" applyNumberFormat="1" applyFont="1"/>
    <xf numFmtId="9" fontId="6" fillId="2" borderId="0" xfId="1" applyFont="1" applyFill="1" applyBorder="1"/>
    <xf numFmtId="164" fontId="7" fillId="2" borderId="6" xfId="0" applyNumberFormat="1" applyFont="1" applyFill="1" applyBorder="1"/>
    <xf numFmtId="164" fontId="7" fillId="2" borderId="0" xfId="0" applyNumberFormat="1" applyFont="1" applyFill="1"/>
    <xf numFmtId="9" fontId="10" fillId="2" borderId="0" xfId="1" applyFont="1" applyFill="1" applyBorder="1" applyAlignment="1">
      <alignment horizontal="center"/>
    </xf>
    <xf numFmtId="164" fontId="10" fillId="2" borderId="0" xfId="1" applyNumberFormat="1" applyFont="1" applyFill="1" applyBorder="1"/>
    <xf numFmtId="0" fontId="6" fillId="2" borderId="7" xfId="0" applyFont="1" applyFill="1" applyBorder="1"/>
    <xf numFmtId="164" fontId="11" fillId="2" borderId="0" xfId="0" applyNumberFormat="1" applyFont="1" applyFill="1" applyAlignment="1">
      <alignment horizontal="center"/>
    </xf>
    <xf numFmtId="0" fontId="7" fillId="2" borderId="0" xfId="0" applyFont="1" applyFill="1"/>
    <xf numFmtId="164" fontId="7" fillId="2" borderId="6" xfId="0" applyNumberFormat="1" applyFont="1" applyFill="1" applyBorder="1" applyAlignment="1">
      <alignment horizontal="center"/>
    </xf>
    <xf numFmtId="164" fontId="6" fillId="2" borderId="0" xfId="1" applyNumberFormat="1" applyFont="1" applyFill="1" applyBorder="1"/>
    <xf numFmtId="164" fontId="11" fillId="2" borderId="0" xfId="1" applyNumberFormat="1" applyFont="1" applyFill="1" applyBorder="1"/>
    <xf numFmtId="164" fontId="7" fillId="2" borderId="0" xfId="1" applyNumberFormat="1" applyFont="1" applyFill="1" applyBorder="1"/>
    <xf numFmtId="9" fontId="10" fillId="2" borderId="0" xfId="1" applyFont="1" applyFill="1" applyBorder="1" applyAlignment="1">
      <alignment horizontal="left"/>
    </xf>
    <xf numFmtId="164" fontId="12" fillId="2" borderId="0" xfId="0" applyNumberFormat="1" applyFont="1" applyFill="1"/>
    <xf numFmtId="164" fontId="13" fillId="2" borderId="0" xfId="0" applyNumberFormat="1" applyFont="1" applyFill="1" applyAlignment="1">
      <alignment horizontal="center"/>
    </xf>
    <xf numFmtId="0" fontId="14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4" fillId="0" borderId="0" xfId="0" applyFont="1"/>
    <xf numFmtId="164" fontId="6" fillId="0" borderId="4" xfId="0" applyNumberFormat="1" applyFont="1" applyBorder="1"/>
    <xf numFmtId="9" fontId="11" fillId="0" borderId="4" xfId="1" applyFont="1" applyFill="1" applyBorder="1" applyAlignment="1">
      <alignment horizontal="center"/>
    </xf>
    <xf numFmtId="165" fontId="6" fillId="0" borderId="4" xfId="1" applyNumberFormat="1" applyFont="1" applyFill="1" applyBorder="1"/>
    <xf numFmtId="0" fontId="16" fillId="0" borderId="0" xfId="0" applyFont="1"/>
    <xf numFmtId="164" fontId="7" fillId="0" borderId="6" xfId="0" applyNumberFormat="1" applyFont="1" applyBorder="1"/>
    <xf numFmtId="9" fontId="10" fillId="0" borderId="6" xfId="1" applyFont="1" applyFill="1" applyBorder="1" applyAlignment="1">
      <alignment horizontal="center"/>
    </xf>
    <xf numFmtId="165" fontId="7" fillId="0" borderId="6" xfId="1" applyNumberFormat="1" applyFont="1" applyFill="1" applyBorder="1"/>
    <xf numFmtId="4" fontId="10" fillId="2" borderId="0" xfId="1" applyNumberFormat="1" applyFont="1" applyFill="1" applyBorder="1"/>
    <xf numFmtId="9" fontId="10" fillId="2" borderId="0" xfId="1" applyFont="1" applyFill="1" applyBorder="1"/>
    <xf numFmtId="9" fontId="11" fillId="0" borderId="0" xfId="1" applyFont="1" applyFill="1" applyBorder="1"/>
    <xf numFmtId="0" fontId="7" fillId="2" borderId="7" xfId="0" applyFont="1" applyFill="1" applyBorder="1"/>
    <xf numFmtId="0" fontId="7" fillId="0" borderId="5" xfId="0" applyFont="1" applyBorder="1"/>
    <xf numFmtId="164" fontId="7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9" fontId="10" fillId="0" borderId="0" xfId="1" applyFont="1" applyFill="1" applyBorder="1"/>
    <xf numFmtId="9" fontId="7" fillId="2" borderId="0" xfId="1" applyFont="1" applyFill="1" applyBorder="1"/>
    <xf numFmtId="0" fontId="17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11" fillId="2" borderId="9" xfId="0" applyNumberFormat="1" applyFont="1" applyFill="1" applyBorder="1"/>
    <xf numFmtId="164" fontId="6" fillId="2" borderId="9" xfId="0" applyNumberFormat="1" applyFont="1" applyFill="1" applyBorder="1"/>
    <xf numFmtId="164" fontId="6" fillId="2" borderId="10" xfId="0" applyNumberFormat="1" applyFont="1" applyFill="1" applyBorder="1"/>
    <xf numFmtId="164" fontId="7" fillId="2" borderId="1" xfId="0" applyNumberFormat="1" applyFont="1" applyFill="1" applyBorder="1"/>
    <xf numFmtId="9" fontId="11" fillId="2" borderId="4" xfId="1" applyFont="1" applyFill="1" applyBorder="1" applyAlignment="1">
      <alignment horizontal="center"/>
    </xf>
    <xf numFmtId="9" fontId="10" fillId="2" borderId="6" xfId="1" applyFont="1" applyFill="1" applyBorder="1" applyAlignment="1">
      <alignment horizontal="center"/>
    </xf>
    <xf numFmtId="9" fontId="11" fillId="2" borderId="6" xfId="1" applyFont="1" applyFill="1" applyBorder="1" applyAlignment="1">
      <alignment horizontal="center"/>
    </xf>
    <xf numFmtId="0" fontId="7" fillId="2" borderId="6" xfId="0" applyFont="1" applyFill="1" applyBorder="1"/>
    <xf numFmtId="0" fontId="6" fillId="2" borderId="4" xfId="0" applyFont="1" applyFill="1" applyBorder="1"/>
    <xf numFmtId="0" fontId="11" fillId="2" borderId="4" xfId="0" applyFont="1" applyFill="1" applyBorder="1"/>
    <xf numFmtId="0" fontId="6" fillId="2" borderId="9" xfId="0" applyFont="1" applyFill="1" applyBorder="1"/>
    <xf numFmtId="0" fontId="7" fillId="0" borderId="6" xfId="0" applyFont="1" applyBorder="1"/>
    <xf numFmtId="0" fontId="6" fillId="0" borderId="4" xfId="0" applyFont="1" applyBorder="1"/>
    <xf numFmtId="0" fontId="7" fillId="0" borderId="1" xfId="0" applyFont="1" applyBorder="1"/>
    <xf numFmtId="0" fontId="5" fillId="2" borderId="0" xfId="0" applyFont="1" applyFill="1"/>
    <xf numFmtId="166" fontId="3" fillId="2" borderId="0" xfId="0" applyNumberFormat="1" applyFont="1" applyFill="1"/>
    <xf numFmtId="0" fontId="9" fillId="3" borderId="1" xfId="0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/>
    </xf>
    <xf numFmtId="164" fontId="10" fillId="3" borderId="8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64" fontId="7" fillId="3" borderId="6" xfId="0" applyNumberFormat="1" applyFont="1" applyFill="1" applyBorder="1"/>
    <xf numFmtId="164" fontId="7" fillId="3" borderId="1" xfId="0" applyNumberFormat="1" applyFont="1" applyFill="1" applyBorder="1"/>
    <xf numFmtId="9" fontId="10" fillId="3" borderId="6" xfId="1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1CCC9-00F1-4CA2-A607-96992E62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488E413-3CAE-4550-BD10-EBFEA05A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391F742-DDCC-47D0-8DCD-C86A83CC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FF98527-7AEE-44E3-8776-2FC8843F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C2EB6FE-B1D1-4046-9F6D-113CC0A7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1AE6E96-D80B-4FE3-950E-027B2F3A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23B0351-CF73-4B86-BD63-D2FBC307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AE84CD68-98DB-41B9-B331-D4216078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8D6ACD66-13F4-4575-807C-CE492632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3E041F1C-71FA-4737-9856-C402B1B4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4ADC09FA-B818-4E18-8F01-E01CB0B4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6E92C14C-C067-4F7A-8A4E-794A4609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756B9EDE-C967-49C7-B550-DF0F9D27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B8BA880-F92E-406A-B43D-3647B1F7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1D91E47E-B7C0-4D75-9949-0E5989F6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E7432508-4BDB-40EB-AEE0-F0863236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219BB363-9960-4449-A938-37C34906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E57B0052-8D8B-400C-AE1C-5A8D5FB9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9E296C39-9E0D-452A-AD2B-50691C9B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B4DEE1FD-EBC6-4D31-8721-31358097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6225B362-CA79-4DFB-9A8F-95450278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D3E8DF5B-C5FD-4624-8742-6AD34FEB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398F248B-E0D9-43BE-B14D-0A9302CC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294758A6-745A-4E13-886C-A72EAF1E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EA0C9F4A-A6AD-4448-912C-67D2055C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C4D011A-CF58-4285-B755-F58306F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DFF3E77D-CFED-457B-901A-9617683F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3F4F93AE-C98B-4A95-831A-6FF4DE2B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84EB2BE9-212F-4B44-8C85-31A9ACE7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5A09215-9513-464D-91D0-A395C288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F5B9B9F9-1F66-4ABA-A93A-06021A91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5E83A07E-DD56-47F3-8E82-18A84C77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1B5C192-0F1F-424F-B0C5-78592E84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99F0A33E-1974-4034-AED6-17691ABD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558AEFE1-5BBC-4B79-8B94-C3F2A9BE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104775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80A0C1DE-74E0-4CAE-8812-378CDB1E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133350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8C4AD6-9F3B-46E4-902B-3BA3DC97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161925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3F92CC91-DA14-4693-AB1F-FF635D34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B28AAB32-E6CE-4D50-AD6C-35C575C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3FD383E0-EFAA-4398-8578-6FC9891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E59AC169-4BAE-417F-AB90-D29FA5C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B4ABDD5E-52A7-429A-B5F7-FA6D5A2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F98E41C4-0AAA-4A36-B4A6-E42DFFA8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0F58F1E3-E6B1-4840-B6B8-B0AC879F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56C2415E-88DD-4A3C-ABB3-FBBC532A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BA61FBDC-05E5-4BB5-A734-DC5A8AB7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C91A3212-71C8-454D-873B-49557398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834743C-F455-45F3-B1CF-995D1C38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E7030371-CF67-4035-8B3A-9011B976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737B70EA-F7BC-459E-83ED-5C6B178E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27EBBF4A-BC41-453A-9C48-D6D61F0B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9BF040B-D534-4346-AE8F-EE37D983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AE6302D1-DBAB-41BD-AFE8-111FBEF3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62CCA898-66DF-4CEF-AC10-56CF7103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AE47B4E2-B2E5-4859-951A-3D0E4F65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EB815F1E-825C-4727-AF24-8C3FC036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9A13917C-3C70-45EB-BA71-557E60E1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7F1266E1-E973-49E1-BF96-6CF27DF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9139F100-C324-4EE1-AA1E-1A231E80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A3CA4043-776D-43FA-B5E3-5B7FC822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C946E71B-EFEA-4B1F-9F8C-0E79EE9F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C6454D5A-EEAD-4098-9DA4-821DD36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17ED525-BB01-4D92-A513-D68090B5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33C2889C-0F81-4A03-B718-2BBD2853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1A21755B-E057-40CA-B673-3FAD50F0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E0996AC1-BEB9-4A04-AFAA-23F3BC9A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485F128D-C2BC-4307-A8ED-29CFF54C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47D06A5A-614E-42D9-98C3-62EA89F5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A31AB4C7-D649-4C4E-9D3F-186F5C14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DADC0B3B-2FF2-409E-9D6B-397CFCDD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D7E92EBC-D337-4073-B61A-C0B45A40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74B21243-DE10-43E1-BB72-FDC2DD35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1FE9EB65-66DC-41FA-BC76-99355549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596784A1-9388-4E0E-ABB2-8A1349FB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2416ECA-3933-40DE-A01F-990E158B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395B7903-7099-4906-B335-F251037D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9ADDD4D-2D8B-474E-A492-19396338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6818B1EB-BA74-4F02-8630-0BD735D7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E78CD5FD-0F87-4AE2-9773-0B00D58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6ECD923E-AF31-4F1E-9718-9336F808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55605103-47C8-4674-92BD-6B879B67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E3BAA822-7343-48EC-97FC-21B719E8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50975067-E2E4-4F37-BC1A-3AC5FC58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BFA0C95E-8AA0-4F9A-A63A-CAF14B6B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F98ED387-37B3-46C4-840D-94DB2642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44B703E8-DD13-4CDC-B34F-50646D6A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87EAED03-9BCF-48BC-9BE9-0AFE74F9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DBF21BDE-4D0D-4EB4-AEDD-AC1DC054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340ED4CD-FFC9-44A9-8D39-81E7127B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A4FA5E7C-1845-4F9E-90D9-528023DD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CF26C76-C4C7-4324-96D6-44C5A033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E2ED3564-3625-41C9-ABEB-8896EC14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813E022C-E227-49EF-A241-E5D0FA8C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5C271160-E7BD-423D-A0F5-5544B315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91F852CB-B00D-4F44-8DD5-E033D5A8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A598D8E7-1784-4D92-A3CC-D385024A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9835DF41-31FB-47CE-9C1A-7DF5670E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76EFFC75-C8AF-4CC4-B676-5FAA8E6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99207A9A-C00C-484E-82A5-4BD2F4F3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C1E26A40-7F82-443B-86AF-DABC79F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28F1AF4B-E2CC-4501-845A-9CEC10905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CAE2B96E-EC41-496C-8F0C-0041FE9F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D02EEE29-70F2-4562-BF97-400D8E06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1024E3DA-63B0-4393-9E69-705F2A78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05D71DE7-ECBE-42C3-83BE-A7A4237F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EA6F6531-C34F-4387-9806-2252464F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36D8D4B1-BD56-4BEA-A402-02EFFE1E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2F99AEC1-D940-47A5-8E69-D67776F4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0FBC365A-7439-4CE9-920C-FC20AB10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34D0D424-EA81-4356-9FEB-494BAD6F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2E407827-0B22-417E-8422-5C9439AF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49A9CC7F-FD35-4FAE-81AD-9870EA40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1D49A763-F1C1-486D-A166-235C899B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B2C69410-AB40-4294-80DA-5873E86F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7997692C-B29E-4186-9B50-D3A63631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B7FD46BC-2EE9-461C-A5C6-5F0BB3AB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D0A0CCC1-AF15-4CE7-9820-656CF220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3F98D7D8-377D-45C1-91EB-AFB82B1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6199247A-FECA-40D1-BE0F-DFFCAFC5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574D8998-EFFF-4B7F-BF5B-0F6AD555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8C28ED9E-89F3-443D-9C2D-32CF44E1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722E4CE6-5686-4899-889F-15BB7CC4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B6CD8719-70DB-4A8C-809D-DA4425FE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569FDD37-A1F3-4A58-81FA-D4CBB6CF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7845E307-7C52-45B1-816D-2FF88AC3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F0836CE9-4681-495D-8797-A661ED9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A264C791-CBE1-4BC9-B2C4-5E5215AD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81537D11-DBC1-4531-9153-60B5C731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BC98899C-20BF-45CD-97AA-E67167FB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B7EA1A39-D4C3-44F8-916B-568AB84E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2F31184B-A521-4C17-9930-97D5E66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531D77D2-3EC1-4C00-AFBD-C5ADC5E4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F0811F1A-64C7-4A1A-A1EE-70F5C5C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D3F4E6C5-350D-4820-8B88-03AED23D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34F991B3-DD3B-4362-9F15-C50C7D38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9F3187F9-C535-40DB-8EA8-040A743C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19AFB19F-5F54-4E9F-B1DF-2B41588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F852B453-2F00-4C4F-91D4-14E23B1E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913D577A-E2DA-4256-84BD-7DA2CA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298A6903-95B8-4973-A990-0207AB29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09D4F2F0-22EC-4BFD-B6A0-D678079E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D93B00DA-24E1-4075-9B5D-820DFA9E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5436E4D-8344-461F-8EE4-D547F774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BC6F01FC-A9E6-4FB9-B60A-AF1F83E2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6AE93E35-A4CC-4385-A009-D4C09BE0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1C9B1990-DB05-4A84-85E1-DD6B1CF6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A4FE510C-8C65-4E74-9138-4127A997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E8B53B61-3C2B-4D6D-8B66-994ECBC6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ACE904B1-C37D-4F55-9D35-7445CDED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C5766F34-82FF-44CB-AF42-875E2BE7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18909324-8B61-4793-A074-E6F0888A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A682C341-7F38-432F-A799-1DA7D19E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3B73A6DE-C6F1-4C6F-BB4E-7483C3C7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A20F0C8C-6D9C-4161-BDAA-5AABEE98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B743ACCE-41D1-4431-A60E-E1506CF8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2347D2A-DA06-40BC-9A9B-3BEDB7AD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FA3BBE5C-CFCA-4B50-82E1-24705449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1DCD1AF6-B64E-4C73-B1B9-DF8187BC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6A89B4E5-E264-4D06-8BC6-1658F8CF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FF780969-A0D1-4811-8FA0-6AF35C91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01ECB428-C3C2-458F-A5CC-7000BA27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25CF9861-E10F-40C2-8D57-ED6264D0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1CE703EC-8050-4967-9FFA-486104375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8F033FF8-0555-4C9D-9C01-A7973977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24112F54-BF0C-4416-B005-F6553A29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B671C093-549B-47B2-AD88-B56032D0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9E510C5B-A4C2-440A-963D-F84F0DF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1BB4F84E-55E8-4D01-B2BA-BB368E00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155F43F7-B797-4460-BB44-A8643A96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7FF9136-6F88-4848-A3C0-12CF8DBB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A3D7E86D-4C64-45A5-B04B-52769B83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167921B6-C012-4A08-BC46-38995FE5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BD216E2C-4F9B-4F86-90F0-E55A9FC2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6055791-CC60-4430-9723-6A6DAC9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BB8D223B-C0D8-4097-958A-F1EAE566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53AF0E9B-074B-43B2-A9E2-343FA6EE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4EE50ACF-C83E-4D36-B91A-F0E7E5F7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83B53605-D363-456A-9AA9-E1D6152E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F8BE1ABE-A5D0-45C2-9A11-2D99E560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AFE1A8DF-37BE-4B3C-A5BF-EE3C7251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7A27668-409B-4BA7-B30E-866988DB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39B70BA0-C841-42AA-BE01-E9E3BDF4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20A168EF-115B-4B4F-B6A3-D2949659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D2939C68-548E-4CA7-AEA8-609334E7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9689FAC-A094-484A-8F3A-3CDE177B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EB794984-388D-4586-81AA-C6C91809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A8D47796-01B9-41A7-8553-6ABA09A3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5E2E18E9-3735-46BD-B03F-E7A15033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13F85C9-28DE-4FF9-A736-17E455C9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1A005FCD-CFF7-475D-AC50-26484CC6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15D3901E-14A6-43F2-A7A5-112744FF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C2676806-847D-48E7-986E-F61BD489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A0B5FAC7-37C9-4164-BA62-3F8E2440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B0DC2DA9-512A-417E-8572-2DCB4E7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3160FFD9-7A43-4428-8A21-22D26FE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3FDFE5FE-C71A-42F0-A629-6409293D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9DE834C1-B788-4847-9622-AC9183BE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B9E605E2-7FC5-4193-B844-CE529DAD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9FA5DE3A-A9FA-4345-A214-3D49B1B0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56E87D56-1B88-4D63-BEFB-5FA4B836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BC569D-80DF-44A3-814C-7A436458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F8E6F92-8728-4A6D-980D-046C4EF3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580DA3D-02C0-4C44-848F-6B3A31CB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8E32618-DEFE-43F3-813B-F71B7C94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323CF1C-D6B1-4BED-9E83-7477B23A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AD55D8BE-237F-460E-81A8-746C4D250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C6756A33-C14B-494F-8217-9761CCE5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1B2DF96D-5198-4E6D-BA78-A5B08240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873BFA58-463C-4162-B16B-D61E8179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EACEF3B0-42F1-45DC-8310-7EFD054ED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9B2698D5-AE16-4060-AEBB-8406EF36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E9081CB8-9BAE-4422-9259-F21C9756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E981AA3-879B-42D5-B355-EC7574E2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F4BF1467-25B4-4BF8-B165-9E26F9BE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811C21DA-83E5-4739-BCC8-908804EC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38FF21FE-B0E5-4DFB-B55A-711471DD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39F91352-36FA-49D3-A609-8357B884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17E2DC2E-47B8-4535-8A58-29837E02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CBC7E2FF-3FE4-471C-8065-6A60619BC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BF6A37E5-981C-42CB-B724-1AA0ACFB9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3512B1CC-56ED-48C1-AF7C-CC8D16BC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82ADDA0E-DE37-4F13-9BA7-8A093729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DC50F54B-E1EB-41F3-8129-4CD78E23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4D351475-EBDC-4504-966F-F8948B9E0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161925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3DDBD105-DEDC-4C54-9FBE-A01ACA07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1860EA87-2B99-4953-AEFF-A355559A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1F8D9018-304C-46AC-93F2-3107E4E3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ECD3A8D0-4803-4A47-B05B-1C053CDF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DB559B3B-59B0-45A5-99CE-13897CF0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5B9BB32-11F3-406A-87DA-15890385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161925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AD0C1049-5E09-490F-BBF9-5B977E76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8822B689-6D18-4E6C-8E94-44E5D502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D9195B3B-4ED7-47B0-9546-6ACF08A3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E9D797B1-08AE-438F-B4D1-498465D5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50514E49-12F3-4078-8EAB-B5EAC476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D6402710-2584-4E8C-B1EB-FEDB7F78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38100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2819B000-33D3-423D-B8A5-5B7FDD19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66675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6E77482D-3335-4E38-823E-1C5CF22E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19050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63687384-77C9-4C1F-8E5E-664B2CDE0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239C2FFB-77F9-4B2B-874C-6ED2D58B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8E3568DE-ED4D-497A-B97A-3CBC7E88E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ACF930A4-DD15-4145-B1FF-06BCC2D3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7A5896DD-76AD-4E02-A2B3-5A265CFD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0E1FE00C-A99D-41F1-8070-576B7AE6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918D7368-7B89-43B5-841C-405D7DB0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F582B45A-6B4D-4186-B812-6EB33EC4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54ABBED4-8550-474D-85F6-92EE75FD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C1BC949E-936A-4168-89F9-391A33B8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8A3B0127-1745-4D9A-8F88-CD59C6F8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6388681E-7C86-4F36-B9A4-5C0912F8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B8CCC5BC-BE4D-4E3A-A04A-225A037A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81BB5482-8837-4B6E-ACC4-AF2B838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A3CDC68E-2ABB-4829-B621-236277063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87262C86-F76F-4D8A-AF32-4CBF573C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75AAE4FE-F5A2-4C3F-BE7D-E285A18D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CDB2DBDD-E0F6-4376-AABA-390FFD07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4C1FCB6C-E25F-4E05-9F93-5EE964F8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0DD13122-B571-48DF-B07A-B3710459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A81DF9CB-9340-471A-A888-3A98C695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70C74FC9-BE2E-4594-9A5D-02559ADD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3918D9B9-80D8-47A6-9AE8-C0B5BA78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FF36970D-37C2-448B-B272-9C1AA0953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2968714C-5F11-4213-8F5D-7D663F70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4BA8C958-C938-4B3C-89F6-6643B2E6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F009E73B-AA5E-44E3-86C4-79982EAA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62E51E4A-2E1E-4E22-A419-BC071BAF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8717471E-54CB-4E71-8050-5502AA62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E7A9BA98-4A9B-487E-8C9A-9A7964229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9CBBB937-22B2-4228-8068-4AF99D60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AE709D4D-A4B1-4A0E-A724-AD746C57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728458B1-997A-4A4E-9EE7-D208CA03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40ED312E-1A40-44E5-8A58-21A11DD6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779C3C38-57F9-41EC-8544-5222D318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98CCDE1E-FB63-424D-84BC-BA246889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767B374D-DBEE-43D6-AD63-A87EFCF8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2262B58D-A370-4F0C-A93E-7811E56D8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F6511D85-00FC-474F-B45C-D9BBA1B7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7B2D6F08-6772-4F7D-B329-BBA949D9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86852168-8A59-4B1F-A2BD-E56A3DE2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F29F2255-0C5A-48FD-829A-79AF9DB8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DE43F686-BE28-4FA7-8E9F-B8CB5AB9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446990B1-7310-426D-9F76-D3EF125D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74A5F952-B4E9-4E76-B4E5-2C826E52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39DEC31A-C139-43DB-B6E2-CB38E4B1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4E755773-DEBD-4DA4-8377-91376ABE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99858B7D-A04F-46B6-8097-7A11984F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16DF7985-49AE-409B-9CC5-0B42022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40CB4B01-CB3D-46DE-BBB1-5CDA9F44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D0D3C02D-6C4D-4C91-8E67-0EA4C525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34A60274-32E1-4926-AA00-49A1E182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A39FEB30-38A0-4751-8703-D7456C23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23D19C13-26D4-4392-BBE3-D1279680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ED7C0CAC-6A0F-4162-87FE-C871E611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CA4A844E-A201-49F2-801F-3936062A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5277DBAC-EF00-49FE-857F-D60FF18D9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9B727A94-4C7E-400F-AD15-A1AE18E3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BEB1FD91-544E-465E-A3D2-258559F1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73908995-24B9-4888-81B4-3861F215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6FA8C324-64B7-4486-A8DC-A507A8AB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FFC2F48A-5467-4638-A75D-358CAA4E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D51D26-1352-4F66-98E2-5CE7AEE0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F9D793B6-94B9-4DC7-BD11-9949319C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B44BDB6-80D7-483E-B49B-CBA4216E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FBB2CFF5-4ED3-4E2B-8DFF-0B3354E6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A2876193-373B-42C9-98A0-B0F3C0F1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709EDEE7-3612-4938-A1C5-B7121D98F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2CF36823-953C-4968-9B12-A00B4418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F72DB393-033F-4B50-8460-46477B34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33BCCE2C-FCE1-489A-84A6-AC39DFE1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CF2732F6-610A-4B5B-AF6E-7EAC8564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267153FD-580C-4312-8871-FB39C71A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BF4BCB87-4FD2-4A91-A7D1-280C7107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E7CD7A22-A44B-4ACE-9264-B46397DE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AB578FE1-B3CB-4D82-94C7-68A5A4A5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710CCE15-68AF-4A2D-8B41-1C4C3A8A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D9DACF1E-5DBD-4F9D-BDA1-8207B5FC4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27058321-5860-4018-BFDD-DE49C875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98CB9222-CED9-4529-9DC0-6ED5D8EF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CB41984F-2CD9-4F25-ADA6-9CC6C42A3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FB6A77EC-4049-48AB-B4F9-3EA2E62A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15A9B10C-F566-4AFB-965D-D191653C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C4441C86-0CB6-4542-B774-96DDF083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8A98A203-00CB-43FA-BC0C-7C6B3B92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27147A2A-5ABB-47A1-AC67-C4301CD7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A3764F6F-2F59-458A-9ED7-E238F981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C889D4EC-FCA7-44A0-8E27-7BC89719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450F1569-007C-42AA-8969-CD6F1191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25682F31-6155-4AFA-8059-1E8B634D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13185C1A-5032-4A0F-9110-B79E9742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4DAC9EEE-7DA5-463C-8386-C434FD73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9B5C56C3-2281-4FAE-A82F-CF60F534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BA3B8910-FB93-4969-A997-2B248EA2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317A9D3E-1BA8-48F4-A398-E221295E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26A488CD-C287-46A7-9C8B-2479C613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BB459F9E-ADA0-4F30-B043-FDC42495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F2B296E9-F9F5-4B70-BA1D-55D96BC5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6579B39B-4D05-4BEE-9E3B-41A3564C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557A55D6-7CF1-4BA0-AE01-EB1B9119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F7DA3D21-5636-47B9-AD1D-6DD77930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D95B214D-117F-4227-ACFC-FBDE6197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8D94ABE0-F145-4A7E-B7D8-A730195C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CF8E7863-247E-43CE-A8A4-5E57C8205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BF73175F-3AC3-4F0E-930B-6A063A20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57E4E26C-818D-44C0-9B2F-3381CEE0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D7E7A06A-9B8B-42E6-AED7-6F33B29E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C1D75636-9980-474F-9641-453486DE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E4F29ADA-4268-4604-91E7-BEB48128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5CC08AA3-4595-4289-889F-B3B0CA3F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AADD4CF0-1D4B-4DDA-A583-0355A0F5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014CB45B-F180-44C5-8906-574BCCE3C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D7F07C64-D50F-4FC0-8015-F93EF0E2B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31BD6D55-1614-4E39-979A-76B1CB84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27521396-CF7E-490C-A639-E43F2CB6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C651C834-40FD-4065-9335-3635DEEB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AF994A2E-DA2D-4706-A9F0-4A9E47414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553993F1-4077-4C49-9F09-CFFA6BDC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28831DA2-9F15-443D-B055-5D6D7F68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7DBBA3B7-E929-4155-BC73-5CB10509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ED39E430-3801-4F0B-96B1-80B7A79A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2B4049AC-6A28-4CB4-859C-8DC56105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E702A4FF-61A7-4289-B9E2-718191C8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71CA2C6F-474C-44F9-AD89-8F27C6104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48C8C5A1-2F90-4E1C-9F0D-CBC4B6B5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F9032359-4780-47C1-8C03-64291793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37C7C387-4E1B-43B0-A4ED-EECD93E2E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5EC8D40F-9562-4B3C-BDE5-77849913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96585623-327B-4EE2-BECB-2E8CBB84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4E60F70D-C984-4852-AB5E-34DC578C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69A115CC-699C-42DA-AB2E-4CD6E15E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4003D1EE-3C2E-4C69-8D91-D1DCCAB1E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B2992D61-201E-4AB0-9AE0-7A773934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7D25ECFA-4647-44C0-BA4B-54F67EDB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F8FF7401-E707-43AB-A1ED-0DD89032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A5822B97-624B-4EDF-8EBD-A9718789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7D8BCAD2-6F7E-48ED-8734-793DA58E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0A927FB4-3BF7-415C-9D2B-C8252C1C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6A4CFAD8-6DDB-4E0B-8E3C-2A2C209C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BDDECF29-2548-495D-A157-2DDC0387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12255D3E-B874-429E-A942-8867FAFA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D695F46C-3381-415B-B260-51C58830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0727680A-2F84-458A-8E0D-6CCBF56C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BA1897D-B028-429F-8DAB-B6CDE751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5A6A9151-3CD1-468C-AF54-B5A03715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0236CFA6-259F-4EAC-AB28-46FC27A6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384FC07D-08A2-4DB2-BB9E-A2725546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BF466E6A-4523-49F6-9B48-E1436E80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E6D9333F-6554-428F-8B99-F644A564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9EE3A36F-B419-4132-BF35-AB4C8212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9D9C6C33-9DAB-4444-ACA9-0021BCA7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B9C38842-A5E4-4C2F-A067-B465D66E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47E1E867-C487-47F9-94BB-5ED09711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4C70192F-C92D-451E-BCE1-43AEEE51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E7DE4A18-464A-4243-BE6F-9A3ECB70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66F70BF9-FB0D-4722-85DF-0C013B67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6F4BF832-541B-42B4-9CCB-87906FC7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31BBD47D-DB23-4A25-9A09-CA455296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776D9C23-882D-4066-96E4-7DD5A688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EFA7076F-F5BA-48FF-9312-81D270FC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D04259A5-1058-4F04-9ACD-2C4BEA7B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2D614717-5BF0-4267-B328-B014212E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41ED-F8AE-489A-AAB1-5DF5017866BE}">
  <dimension ref="A1:X174"/>
  <sheetViews>
    <sheetView topLeftCell="A4" workbookViewId="0">
      <selection activeCell="F12" sqref="F12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 customWidth="1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 customWidth="1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 customWidth="1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 customWidth="1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 customWidth="1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 customWidth="1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 customWidth="1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 customWidth="1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 customWidth="1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 customWidth="1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 customWidth="1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 customWidth="1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 customWidth="1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 customWidth="1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 customWidth="1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 customWidth="1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 customWidth="1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 customWidth="1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 customWidth="1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 customWidth="1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 customWidth="1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 customWidth="1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 customWidth="1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 customWidth="1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 customWidth="1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 customWidth="1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 customWidth="1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 customWidth="1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 customWidth="1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 customWidth="1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 customWidth="1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 customWidth="1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 customWidth="1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 customWidth="1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 customWidth="1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 customWidth="1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 customWidth="1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 customWidth="1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 customWidth="1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 customWidth="1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 customWidth="1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 customWidth="1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 customWidth="1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 customWidth="1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 customWidth="1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 customWidth="1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 customWidth="1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 customWidth="1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 customWidth="1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 customWidth="1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 customWidth="1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 customWidth="1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 customWidth="1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 customWidth="1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 customWidth="1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 customWidth="1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 customWidth="1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 customWidth="1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 customWidth="1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 customWidth="1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 customWidth="1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 customWidth="1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 customWidth="1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 customWidth="1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44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59844525608</v>
      </c>
      <c r="C8" s="18">
        <f>SUM(C9:C10)</f>
        <v>20905282563.709999</v>
      </c>
      <c r="D8" s="71">
        <f>+C8/B8</f>
        <v>0.34932656498350428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54984641206</v>
      </c>
      <c r="C9" s="67">
        <v>17178332917.66</v>
      </c>
      <c r="D9" s="71">
        <f>+C9/B9</f>
        <v>0.31242056946959718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4859884402</v>
      </c>
      <c r="C10" s="67">
        <v>3726949646.0500002</v>
      </c>
      <c r="D10" s="71">
        <f t="shared" ref="D10:D13" si="0">+C10/B10</f>
        <v>0.7668803077942018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34120588325</v>
      </c>
      <c r="C11" s="68">
        <f>SUM(C12:C13)</f>
        <v>8596798101.2399998</v>
      </c>
      <c r="D11" s="71">
        <f t="shared" si="0"/>
        <v>0.25195339597767619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2915187760</v>
      </c>
      <c r="C12" s="67">
        <v>1294039168.8800001</v>
      </c>
      <c r="D12" s="71">
        <f t="shared" si="0"/>
        <v>0.44389565112608736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31205400565</v>
      </c>
      <c r="C13" s="67">
        <v>7302758932.3599997</v>
      </c>
      <c r="D13" s="71">
        <f t="shared" si="0"/>
        <v>0.234022278199844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93965113933</v>
      </c>
      <c r="C15" s="70">
        <f>+C8+C11</f>
        <v>29502080664.949997</v>
      </c>
      <c r="D15" s="72">
        <f>+C15/B15</f>
        <v>0.31396844456535095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4500000003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2900000003</v>
      </c>
      <c r="C19" s="18">
        <v>710294204.53999996</v>
      </c>
      <c r="D19" s="71">
        <f>+C19/B19</f>
        <v>0.244929035794901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7400000006</v>
      </c>
      <c r="C20" s="70">
        <f>SUM(C18:C19)</f>
        <v>710294204.53999996</v>
      </c>
      <c r="D20" s="73">
        <f>+C20/B20</f>
        <v>9.5985703238389966E-2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8500000005</v>
      </c>
      <c r="C23" s="18">
        <v>0</v>
      </c>
      <c r="D23" s="71">
        <f>+C23/B23</f>
        <v>0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8500000010</v>
      </c>
      <c r="C25" s="70">
        <f>SUM(C23:C24)</f>
        <v>0</v>
      </c>
      <c r="D25" s="73">
        <f>+C25/B25</f>
        <v>0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1</v>
      </c>
      <c r="C27" s="70">
        <v>0</v>
      </c>
      <c r="D27" s="73">
        <f>+C27/B27</f>
        <v>0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109865113950</v>
      </c>
      <c r="C28" s="90">
        <f>+C27+C25+C20+C15</f>
        <v>30212374869.489998</v>
      </c>
      <c r="D28" s="91">
        <f>+C28/B28</f>
        <v>0.27499516255214329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45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21807790036</v>
      </c>
      <c r="C33" s="46">
        <v>4798920796.8100004</v>
      </c>
      <c r="D33" s="47">
        <f>+C33/B33</f>
        <v>0.22005534668519863</v>
      </c>
      <c r="E33" s="48">
        <v>4760102950.3599997</v>
      </c>
      <c r="F33" s="47">
        <f>+E33/C33</f>
        <v>0.9919111300032698</v>
      </c>
      <c r="G33" s="46">
        <v>3146474452.5500002</v>
      </c>
      <c r="H33" s="47">
        <f>+G33/E33</f>
        <v>0.66100974818455072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7348708879</v>
      </c>
      <c r="C34" s="46">
        <v>1134057085.27</v>
      </c>
      <c r="D34" s="47">
        <f>+C34/B34</f>
        <v>0.15432058936376325</v>
      </c>
      <c r="E34" s="48">
        <v>767303542.71000004</v>
      </c>
      <c r="F34" s="47">
        <f>+E34/C34</f>
        <v>0.67660045748695086</v>
      </c>
      <c r="G34" s="46">
        <v>424193143.75</v>
      </c>
      <c r="H34" s="47">
        <f>+G34/E34</f>
        <v>0.5528361595357868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40717356979</v>
      </c>
      <c r="C35" s="46">
        <v>8590574491.5300007</v>
      </c>
      <c r="D35" s="47">
        <f>+C35/B35</f>
        <v>0.21098065122352108</v>
      </c>
      <c r="E35" s="48">
        <v>6933417946.7299995</v>
      </c>
      <c r="F35" s="47">
        <f>+E35/C35</f>
        <v>0.80709595773438692</v>
      </c>
      <c r="G35" s="46">
        <v>5318587818.2200003</v>
      </c>
      <c r="H35" s="47">
        <f>+G35/E35</f>
        <v>0.76709465073115923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8007400601</v>
      </c>
      <c r="C36" s="48">
        <v>1718862498.25</v>
      </c>
      <c r="D36" s="47">
        <f>+C36/B36</f>
        <v>0.21465923636134063</v>
      </c>
      <c r="E36" s="46">
        <v>1607129006.48</v>
      </c>
      <c r="F36" s="47">
        <f>+E36/C36</f>
        <v>0.93499567773236225</v>
      </c>
      <c r="G36" s="46">
        <v>1193821745.8699999</v>
      </c>
      <c r="H36" s="47">
        <f>+G36/E36</f>
        <v>0.74282882149253049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77881256495</v>
      </c>
      <c r="C37" s="50">
        <f>SUM(C33:C36)</f>
        <v>16242414871.860001</v>
      </c>
      <c r="D37" s="51">
        <f>+C37/B37</f>
        <v>0.20855358019169565</v>
      </c>
      <c r="E37" s="52">
        <f>SUM(E33:E36)</f>
        <v>14067953446.279999</v>
      </c>
      <c r="F37" s="51">
        <f>+E37/C37</f>
        <v>0.86612449917485745</v>
      </c>
      <c r="G37" s="50">
        <f>SUM(G33:G36)</f>
        <v>10083077160.389999</v>
      </c>
      <c r="H37" s="51">
        <f>+G37/E37</f>
        <v>0.71674086773838996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3209595907</v>
      </c>
      <c r="C40" s="48">
        <v>249748319.22999999</v>
      </c>
      <c r="D40" s="47">
        <f>+C40/B40</f>
        <v>7.7813010256309503E-2</v>
      </c>
      <c r="E40" s="48">
        <v>204857421.78999999</v>
      </c>
      <c r="F40" s="47">
        <f>+E40/C40</f>
        <v>0.8202554572603199</v>
      </c>
      <c r="G40" s="46">
        <v>149591991.63</v>
      </c>
      <c r="H40" s="47">
        <f>+G40/E40</f>
        <v>0.73022490629286174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23771500000</v>
      </c>
      <c r="C41" s="6">
        <v>5403982579.21</v>
      </c>
      <c r="D41" s="47">
        <f>+C41/B41</f>
        <v>0.22733031483961888</v>
      </c>
      <c r="E41" s="48">
        <v>3242285562.1300001</v>
      </c>
      <c r="F41" s="47">
        <f>+E41/C41</f>
        <v>0.59998075763671044</v>
      </c>
      <c r="G41" s="46">
        <v>2949597630.4200001</v>
      </c>
      <c r="H41" s="47">
        <f>+G41/E41</f>
        <v>0.90972789839099788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561639318</v>
      </c>
      <c r="C42" s="6">
        <v>129757714.47</v>
      </c>
      <c r="D42" s="47">
        <f>+C42/B42</f>
        <v>0.23103388653783671</v>
      </c>
      <c r="E42" s="48">
        <v>129757714.47</v>
      </c>
      <c r="F42" s="47">
        <f>+E42/C42</f>
        <v>1</v>
      </c>
      <c r="G42" s="46">
        <v>129757714.47</v>
      </c>
      <c r="H42" s="47">
        <f>+G42/E42</f>
        <v>1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27542735225</v>
      </c>
      <c r="C43" s="50">
        <f>SUM(C40:C42)</f>
        <v>5783488612.9099998</v>
      </c>
      <c r="D43" s="51">
        <f>+C43/B43</f>
        <v>0.20998236252369157</v>
      </c>
      <c r="E43" s="52">
        <f>SUM(E40:E42)</f>
        <v>3576900698.3899999</v>
      </c>
      <c r="F43" s="51">
        <f>+E43/C43</f>
        <v>0.61846766507079864</v>
      </c>
      <c r="G43" s="50">
        <f>SUM(G40:G42)</f>
        <v>3228947336.52</v>
      </c>
      <c r="H43" s="51">
        <f>+G43/E43</f>
        <v>0.90272210743043069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1331322229</v>
      </c>
      <c r="C46" s="6">
        <v>287534682.37</v>
      </c>
      <c r="D46" s="47">
        <f>+C46/B46</f>
        <v>0.21597677564955614</v>
      </c>
      <c r="E46" s="48">
        <v>287534682.37</v>
      </c>
      <c r="F46" s="47">
        <f>+E46/C46</f>
        <v>1</v>
      </c>
      <c r="G46" s="46">
        <v>287534682.37</v>
      </c>
      <c r="H46" s="47">
        <f>+G46/E46</f>
        <v>1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1331322229</v>
      </c>
      <c r="C47" s="50">
        <f>SUM(C46:C46)</f>
        <v>287534682.37</v>
      </c>
      <c r="D47" s="51">
        <f>+C47/B47</f>
        <v>0.21597677564955614</v>
      </c>
      <c r="E47" s="50">
        <f>SUM(E46:E46)</f>
        <v>287534682.37</v>
      </c>
      <c r="F47" s="51">
        <f>+E47/C47</f>
        <v>1</v>
      </c>
      <c r="G47" s="50">
        <f>SUM(G46:G46)</f>
        <v>287534682.37</v>
      </c>
      <c r="H47" s="51">
        <f>+G47/E47</f>
        <v>1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3109800000</v>
      </c>
      <c r="C50" s="6">
        <v>2240086950.77</v>
      </c>
      <c r="D50" s="47">
        <f>+C50/B50</f>
        <v>0.72033151674384199</v>
      </c>
      <c r="E50" s="48">
        <v>2239926367.77</v>
      </c>
      <c r="F50" s="47">
        <f>+E50/C50</f>
        <v>0.999928313943374</v>
      </c>
      <c r="G50" s="46">
        <v>2211100663.46</v>
      </c>
      <c r="H50" s="47">
        <f>+G50/E50</f>
        <v>0.98713095897938019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3109800001</v>
      </c>
      <c r="C52" s="50">
        <f>SUM(C50+C51)</f>
        <v>2240086950.77</v>
      </c>
      <c r="D52" s="51">
        <f>+C52/B52</f>
        <v>0.72033151651220928</v>
      </c>
      <c r="E52" s="50">
        <f>SUM(E50:E51)</f>
        <v>2239926367.77</v>
      </c>
      <c r="F52" s="51">
        <f>+E52/C52</f>
        <v>0.999928313943374</v>
      </c>
      <c r="G52" s="50">
        <f>SUM(G50:G51)</f>
        <v>2211100663.46</v>
      </c>
      <c r="H52" s="51">
        <f>+G52/E52</f>
        <v>0.98713095897938019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109865113950</v>
      </c>
      <c r="C53" s="92">
        <f>+C52+C47+C43+C37</f>
        <v>24553525117.91</v>
      </c>
      <c r="D53" s="91">
        <f>+C53/B53</f>
        <v>0.22348791381661332</v>
      </c>
      <c r="E53" s="92">
        <f>+E52+E47+E43+E37</f>
        <v>20172315194.809998</v>
      </c>
      <c r="F53" s="91">
        <f>+E53/C53</f>
        <v>0.82156493203885295</v>
      </c>
      <c r="G53" s="92">
        <f>+G52+G47+G43+G37</f>
        <v>15810659842.74</v>
      </c>
      <c r="H53" s="91">
        <f>+G53/E53</f>
        <v>0.7837801308403024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sheetProtection sort="0" autoFilter="0"/>
  <mergeCells count="1">
    <mergeCell ref="A1:H1"/>
  </mergeCells>
  <pageMargins left="0.19685039370078741" right="0.11811023622047245" top="0.19685039370078741" bottom="0.19685039370078741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2335-F809-4493-B6AF-276E48270FE3}">
  <dimension ref="A1:X174"/>
  <sheetViews>
    <sheetView tabSelected="1" workbookViewId="0">
      <selection activeCell="E5" sqref="E5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46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59844525608</v>
      </c>
      <c r="C8" s="18">
        <f>SUM(C9:C10)</f>
        <v>40785101547.720001</v>
      </c>
      <c r="D8" s="71">
        <f>+C8/B8</f>
        <v>0.68151766821371307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54984641206</v>
      </c>
      <c r="C9" s="67">
        <v>32598872175.25</v>
      </c>
      <c r="D9" s="71">
        <f>+C9/B9</f>
        <v>0.59287232689431035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4859884402</v>
      </c>
      <c r="C10" s="67">
        <v>8186229372.4700003</v>
      </c>
      <c r="D10" s="71">
        <f t="shared" ref="D10:D13" si="0">+C10/B10</f>
        <v>1.6844494015333167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34120588325</v>
      </c>
      <c r="C11" s="68">
        <f>SUM(C12:C13)</f>
        <v>17172014758.639999</v>
      </c>
      <c r="D11" s="71">
        <f t="shared" si="0"/>
        <v>0.50327428692248377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2915187760</v>
      </c>
      <c r="C12" s="67">
        <v>2304403934.6799998</v>
      </c>
      <c r="D12" s="71">
        <f t="shared" si="0"/>
        <v>0.79048216595146514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31205400565</v>
      </c>
      <c r="C13" s="67">
        <v>14867610823.959999</v>
      </c>
      <c r="D13" s="71">
        <f t="shared" si="0"/>
        <v>0.4764435179414272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93965113933</v>
      </c>
      <c r="C15" s="70">
        <f>+C8+C11</f>
        <v>57957116306.360001</v>
      </c>
      <c r="D15" s="72">
        <f>+C15/B15</f>
        <v>0.6167939768336278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4500000003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2900000003</v>
      </c>
      <c r="C19" s="18">
        <v>1080294204.54</v>
      </c>
      <c r="D19" s="71">
        <f>+C19/B19</f>
        <v>0.372515242559467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7400000006</v>
      </c>
      <c r="C20" s="70">
        <f>SUM(C18:C19)</f>
        <v>1080294204.54</v>
      </c>
      <c r="D20" s="73">
        <f>+C20/B20</f>
        <v>0.14598570319784943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8500000005</v>
      </c>
      <c r="C23" s="18">
        <v>750000000</v>
      </c>
      <c r="D23" s="71">
        <f>+C23/B23</f>
        <v>8.8235294065743944E-2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8500000010</v>
      </c>
      <c r="C25" s="70">
        <f>SUM(C23:C24)</f>
        <v>750000000</v>
      </c>
      <c r="D25" s="73">
        <f>+C25/B25</f>
        <v>8.8235294013840837E-2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1</v>
      </c>
      <c r="C27" s="70">
        <v>0</v>
      </c>
      <c r="D27" s="73">
        <f>+C27/B27</f>
        <v>0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109865113950</v>
      </c>
      <c r="C28" s="90">
        <f>+C27+C25+C20+C15</f>
        <v>59787410510.900002</v>
      </c>
      <c r="D28" s="91">
        <f>+C28/B28</f>
        <v>0.54418921859134883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47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21807790036</v>
      </c>
      <c r="C33" s="46">
        <v>10674873113.74</v>
      </c>
      <c r="D33" s="47">
        <f>+C33/B33</f>
        <v>0.48949816080024916</v>
      </c>
      <c r="E33" s="48">
        <v>10629368115.15</v>
      </c>
      <c r="F33" s="47">
        <f>+E33/C33</f>
        <v>0.99573718599695304</v>
      </c>
      <c r="G33" s="46">
        <v>8132673122</v>
      </c>
      <c r="H33" s="47">
        <f>+G33/E33</f>
        <v>0.76511350758551022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7348708879</v>
      </c>
      <c r="C34" s="46">
        <v>2644623733.73</v>
      </c>
      <c r="D34" s="47">
        <f>+C34/B34</f>
        <v>0.35987596968052382</v>
      </c>
      <c r="E34" s="48">
        <v>1931697566.4100001</v>
      </c>
      <c r="F34" s="47">
        <f>+E34/C34</f>
        <v>0.73042434799808642</v>
      </c>
      <c r="G34" s="46">
        <v>1637725627.6600001</v>
      </c>
      <c r="H34" s="47">
        <f>+G34/E34</f>
        <v>0.84781678878628097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40717356979</v>
      </c>
      <c r="C35" s="46">
        <v>19445531605.279999</v>
      </c>
      <c r="D35" s="47">
        <f>+C35/B35</f>
        <v>0.47757352264561381</v>
      </c>
      <c r="E35" s="48">
        <v>17881113857.52</v>
      </c>
      <c r="F35" s="47">
        <f>+E35/C35</f>
        <v>0.9195487282366086</v>
      </c>
      <c r="G35" s="46">
        <v>16341863715.24</v>
      </c>
      <c r="H35" s="47">
        <f>+G35/E35</f>
        <v>0.91391754705299522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8007400601</v>
      </c>
      <c r="C36" s="48">
        <v>3543670136.3299999</v>
      </c>
      <c r="D36" s="47">
        <f>+C36/B36</f>
        <v>0.44254937562227753</v>
      </c>
      <c r="E36" s="46">
        <v>3429783810.6700001</v>
      </c>
      <c r="F36" s="47">
        <f>+E36/C36</f>
        <v>0.96786204096921213</v>
      </c>
      <c r="G36" s="46">
        <v>3002204933.8899999</v>
      </c>
      <c r="H36" s="47">
        <f>+G36/E36</f>
        <v>0.87533357774626797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77881256495</v>
      </c>
      <c r="C37" s="50">
        <f>SUM(C33:C36)</f>
        <v>36308698589.080002</v>
      </c>
      <c r="D37" s="51">
        <f>+C37/B37</f>
        <v>0.46620586548203713</v>
      </c>
      <c r="E37" s="52">
        <f>SUM(E33:E36)</f>
        <v>33871963349.75</v>
      </c>
      <c r="F37" s="51">
        <f>+E37/C37</f>
        <v>0.93288838944883412</v>
      </c>
      <c r="G37" s="50">
        <f>SUM(G33:G36)</f>
        <v>29114467398.790001</v>
      </c>
      <c r="H37" s="51">
        <f>+G37/E37</f>
        <v>0.85954472429496431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3209595907</v>
      </c>
      <c r="C40" s="48">
        <v>418837404.06999999</v>
      </c>
      <c r="D40" s="47">
        <f>+C40/B40</f>
        <v>0.130495369574884</v>
      </c>
      <c r="E40" s="48">
        <v>349088703.99000001</v>
      </c>
      <c r="F40" s="47">
        <f>+E40/C40</f>
        <v>0.83347069912518379</v>
      </c>
      <c r="G40" s="46">
        <v>288980205.61000001</v>
      </c>
      <c r="H40" s="47">
        <f>+G40/E40</f>
        <v>0.82781310969683553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23771500000</v>
      </c>
      <c r="C41" s="6">
        <v>12119282385.18</v>
      </c>
      <c r="D41" s="47">
        <f>+C41/B41</f>
        <v>0.50982404918410706</v>
      </c>
      <c r="E41" s="48">
        <v>9112981938</v>
      </c>
      <c r="F41" s="47">
        <f>+E41/C41</f>
        <v>0.75194072127106815</v>
      </c>
      <c r="G41" s="46">
        <v>7582765965.4200001</v>
      </c>
      <c r="H41" s="47">
        <f>+G41/E41</f>
        <v>0.8320839454098784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561639318</v>
      </c>
      <c r="C42" s="6">
        <v>273751768.5</v>
      </c>
      <c r="D42" s="47">
        <f>+C42/B42</f>
        <v>0.48741560593519556</v>
      </c>
      <c r="E42" s="48">
        <v>273751768.5</v>
      </c>
      <c r="F42" s="47">
        <f>+E42/C42</f>
        <v>1</v>
      </c>
      <c r="G42" s="46">
        <v>261885833.88</v>
      </c>
      <c r="H42" s="47">
        <f>+G42/E42</f>
        <v>0.95665440013403968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27542735225</v>
      </c>
      <c r="C43" s="50">
        <f>SUM(C40:C42)</f>
        <v>12811871557.75</v>
      </c>
      <c r="D43" s="51">
        <f>+C43/B43</f>
        <v>0.46516337077956282</v>
      </c>
      <c r="E43" s="52">
        <f>SUM(E40:E42)</f>
        <v>9735822410.4899998</v>
      </c>
      <c r="F43" s="51">
        <f>+E43/C43</f>
        <v>0.75990633894551696</v>
      </c>
      <c r="G43" s="50">
        <f>SUM(G40:G42)</f>
        <v>8133632004.9099998</v>
      </c>
      <c r="H43" s="51">
        <f>+G43/E43</f>
        <v>0.83543348080654212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1331322229</v>
      </c>
      <c r="C46" s="6">
        <v>616035959.95000005</v>
      </c>
      <c r="D46" s="47">
        <f>+C46/B46</f>
        <v>0.46272491101776686</v>
      </c>
      <c r="E46" s="48">
        <v>616035959.95000005</v>
      </c>
      <c r="F46" s="47">
        <f>+E46/C46</f>
        <v>1</v>
      </c>
      <c r="G46" s="46">
        <v>588920154.41999996</v>
      </c>
      <c r="H46" s="47">
        <f>+G46/E46</f>
        <v>0.95598340471520382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1331322229</v>
      </c>
      <c r="C47" s="50">
        <f>SUM(C46:C46)</f>
        <v>616035959.95000005</v>
      </c>
      <c r="D47" s="51">
        <f>+C47/B47</f>
        <v>0.46272491101776686</v>
      </c>
      <c r="E47" s="50">
        <f>SUM(E46:E46)</f>
        <v>616035959.95000005</v>
      </c>
      <c r="F47" s="51">
        <f>+E47/C47</f>
        <v>1</v>
      </c>
      <c r="G47" s="50">
        <f>SUM(G46:G46)</f>
        <v>588920154.41999996</v>
      </c>
      <c r="H47" s="51">
        <f>+G47/E47</f>
        <v>0.95598340471520382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3109800000</v>
      </c>
      <c r="C50" s="6">
        <v>2296448338.4000001</v>
      </c>
      <c r="D50" s="47">
        <f>+C50/B50</f>
        <v>0.73845531493986749</v>
      </c>
      <c r="E50" s="48">
        <v>2296287755.4000001</v>
      </c>
      <c r="F50" s="47">
        <f>+E50/C50</f>
        <v>0.99993007332352535</v>
      </c>
      <c r="G50" s="46">
        <v>2296050066.25</v>
      </c>
      <c r="H50" s="47">
        <f>+G50/E50</f>
        <v>0.9998964898238728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3109800001</v>
      </c>
      <c r="C52" s="50">
        <f>SUM(C50+C51)</f>
        <v>2296448338.4000001</v>
      </c>
      <c r="D52" s="51">
        <f>+C52/B52</f>
        <v>0.73845531470240688</v>
      </c>
      <c r="E52" s="50">
        <f>SUM(E50:E51)</f>
        <v>2296287755.4000001</v>
      </c>
      <c r="F52" s="51">
        <f>+E52/C52</f>
        <v>0.99993007332352535</v>
      </c>
      <c r="G52" s="50">
        <f>SUM(G50:G51)</f>
        <v>2296050066.25</v>
      </c>
      <c r="H52" s="51">
        <f>+G52/E52</f>
        <v>0.9998964898238728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109865113950</v>
      </c>
      <c r="C53" s="92">
        <f>+C52+C47+C43+C37</f>
        <v>52033054445.18</v>
      </c>
      <c r="D53" s="91">
        <f>+C53/B53</f>
        <v>0.47360852389285674</v>
      </c>
      <c r="E53" s="92">
        <f>+E52+E47+E43+E37</f>
        <v>46520109475.589996</v>
      </c>
      <c r="F53" s="91">
        <f>+E53/C53</f>
        <v>0.89404917646343007</v>
      </c>
      <c r="G53" s="92">
        <f>+G52+G47+G43+G37</f>
        <v>40133069624.370003</v>
      </c>
      <c r="H53" s="91">
        <f>+G53/E53</f>
        <v>0.86270367969423212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Ejec. 1er Trim2026</vt:lpstr>
      <vt:lpstr>Ejec- 2do Trim26</vt:lpstr>
      <vt:lpstr>'Ejec. 1er Trim2026'!Área_de_impresión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</dc:creator>
  <cp:lastModifiedBy>ELIANA ANINO</cp:lastModifiedBy>
  <cp:lastPrinted>2024-05-24T17:13:00Z</cp:lastPrinted>
  <dcterms:created xsi:type="dcterms:W3CDTF">2023-11-13T19:52:41Z</dcterms:created>
  <dcterms:modified xsi:type="dcterms:W3CDTF">2026-07-28T13:35:05Z</dcterms:modified>
</cp:coreProperties>
</file>