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unicipalidad\Datos Abiertos\2019\"/>
    </mc:Choice>
  </mc:AlternateContent>
  <bookViews>
    <workbookView xWindow="0" yWindow="0" windowWidth="20490" windowHeight="7755"/>
  </bookViews>
  <sheets>
    <sheet name="EJEC ANUAL" sheetId="15" r:id="rId1"/>
    <sheet name="GRAFICOS 01" sheetId="17" r:id="rId2"/>
    <sheet name="GRAFICOS 02" sheetId="18" r:id="rId3"/>
  </sheets>
  <definedNames>
    <definedName name="_xlnm.Print_Area" localSheetId="0">'EJEC ANUAL'!$A$1:$N$67</definedName>
  </definedNames>
  <calcPr calcId="152511"/>
</workbook>
</file>

<file path=xl/calcChain.xml><?xml version="1.0" encoding="utf-8"?>
<calcChain xmlns="http://schemas.openxmlformats.org/spreadsheetml/2006/main">
  <c r="E29" i="17" l="1"/>
  <c r="E18" i="17" l="1"/>
  <c r="C15" i="17"/>
  <c r="D31" i="17" l="1"/>
  <c r="B31" i="17"/>
  <c r="E30" i="17"/>
  <c r="E28" i="17"/>
  <c r="E27" i="17"/>
  <c r="E26" i="17"/>
  <c r="E25" i="17"/>
  <c r="E24" i="17"/>
  <c r="E23" i="17"/>
  <c r="E22" i="17"/>
  <c r="E15" i="17"/>
  <c r="E14" i="17"/>
  <c r="E13" i="17"/>
  <c r="E12" i="17"/>
  <c r="E31" i="17" l="1"/>
  <c r="C31" i="17"/>
  <c r="G57" i="15" l="1"/>
  <c r="E57" i="15"/>
  <c r="C57" i="15"/>
  <c r="B57" i="15"/>
  <c r="K56" i="15"/>
  <c r="L56" i="15" s="1"/>
  <c r="I56" i="15"/>
  <c r="J56" i="15" s="1"/>
  <c r="H56" i="15"/>
  <c r="F56" i="15"/>
  <c r="D56" i="15"/>
  <c r="K55" i="15"/>
  <c r="L55" i="15" s="1"/>
  <c r="I55" i="15"/>
  <c r="J55" i="15" s="1"/>
  <c r="H55" i="15"/>
  <c r="F55" i="15"/>
  <c r="D55" i="15"/>
  <c r="G52" i="15"/>
  <c r="E52" i="15"/>
  <c r="C52" i="15"/>
  <c r="B52" i="15"/>
  <c r="K51" i="15"/>
  <c r="L51" i="15" s="1"/>
  <c r="I51" i="15"/>
  <c r="J51" i="15" s="1"/>
  <c r="H51" i="15"/>
  <c r="F51" i="15"/>
  <c r="D51" i="15"/>
  <c r="G48" i="15"/>
  <c r="E48" i="15"/>
  <c r="C48" i="15"/>
  <c r="B48" i="15"/>
  <c r="K47" i="15"/>
  <c r="L47" i="15" s="1"/>
  <c r="I47" i="15"/>
  <c r="J47" i="15" s="1"/>
  <c r="H47" i="15"/>
  <c r="F47" i="15"/>
  <c r="D47" i="15"/>
  <c r="K46" i="15"/>
  <c r="L46" i="15" s="1"/>
  <c r="I46" i="15"/>
  <c r="J46" i="15" s="1"/>
  <c r="H46" i="15"/>
  <c r="F46" i="15"/>
  <c r="D46" i="15"/>
  <c r="K45" i="15"/>
  <c r="L45" i="15" s="1"/>
  <c r="I45" i="15"/>
  <c r="J45" i="15" s="1"/>
  <c r="H45" i="15"/>
  <c r="F45" i="15"/>
  <c r="D45" i="15"/>
  <c r="G41" i="15"/>
  <c r="E41" i="15"/>
  <c r="C41" i="15"/>
  <c r="B41" i="15"/>
  <c r="K40" i="15"/>
  <c r="L40" i="15" s="1"/>
  <c r="I40" i="15"/>
  <c r="J40" i="15" s="1"/>
  <c r="H40" i="15"/>
  <c r="F40" i="15"/>
  <c r="D40" i="15"/>
  <c r="K39" i="15"/>
  <c r="L39" i="15" s="1"/>
  <c r="I39" i="15"/>
  <c r="J39" i="15" s="1"/>
  <c r="H39" i="15"/>
  <c r="F39" i="15"/>
  <c r="D39" i="15"/>
  <c r="K38" i="15"/>
  <c r="L38" i="15" s="1"/>
  <c r="I38" i="15"/>
  <c r="J38" i="15" s="1"/>
  <c r="H38" i="15"/>
  <c r="F38" i="15"/>
  <c r="D38" i="15"/>
  <c r="K37" i="15"/>
  <c r="L37" i="15" s="1"/>
  <c r="I37" i="15"/>
  <c r="J37" i="15" s="1"/>
  <c r="H37" i="15"/>
  <c r="F37" i="15"/>
  <c r="D37" i="15"/>
  <c r="D31" i="15"/>
  <c r="C29" i="15"/>
  <c r="B29" i="15"/>
  <c r="D28" i="15"/>
  <c r="D27" i="15"/>
  <c r="C24" i="15"/>
  <c r="B24" i="15"/>
  <c r="D23" i="15"/>
  <c r="D22" i="15"/>
  <c r="D17" i="15"/>
  <c r="D16" i="15"/>
  <c r="C15" i="15"/>
  <c r="B15" i="15"/>
  <c r="D14" i="15"/>
  <c r="D13" i="15"/>
  <c r="C12" i="15"/>
  <c r="B12" i="15"/>
  <c r="I52" i="15" l="1"/>
  <c r="J52" i="15" s="1"/>
  <c r="H52" i="15"/>
  <c r="D12" i="15"/>
  <c r="D29" i="15"/>
  <c r="B19" i="15"/>
  <c r="B32" i="15" s="1"/>
  <c r="B63" i="15" s="1"/>
  <c r="G58" i="15"/>
  <c r="D24" i="15"/>
  <c r="I48" i="15"/>
  <c r="J48" i="15" s="1"/>
  <c r="F52" i="15"/>
  <c r="K52" i="15"/>
  <c r="L52" i="15" s="1"/>
  <c r="H48" i="15"/>
  <c r="D48" i="15"/>
  <c r="F48" i="15"/>
  <c r="K48" i="15"/>
  <c r="L48" i="15" s="1"/>
  <c r="I41" i="15"/>
  <c r="J41" i="15" s="1"/>
  <c r="D41" i="15"/>
  <c r="F41" i="15"/>
  <c r="C58" i="15"/>
  <c r="K41" i="15"/>
  <c r="L41" i="15" s="1"/>
  <c r="H41" i="15"/>
  <c r="E58" i="15"/>
  <c r="B58" i="15"/>
  <c r="B64" i="15" s="1"/>
  <c r="C19" i="15"/>
  <c r="D52" i="15"/>
  <c r="K57" i="15"/>
  <c r="H57" i="15"/>
  <c r="I57" i="15"/>
  <c r="D15" i="15"/>
  <c r="D57" i="15"/>
  <c r="F57" i="15"/>
  <c r="H58" i="15" l="1"/>
  <c r="D19" i="15"/>
  <c r="F58" i="15"/>
  <c r="C64" i="15"/>
  <c r="D58" i="15"/>
  <c r="C32" i="15"/>
  <c r="I58" i="15"/>
  <c r="J58" i="15" s="1"/>
  <c r="J57" i="15"/>
  <c r="K58" i="15"/>
  <c r="L58" i="15" s="1"/>
  <c r="L57" i="15"/>
  <c r="D32" i="15" l="1"/>
  <c r="U10" i="18"/>
  <c r="D64" i="15"/>
  <c r="C63" i="15"/>
  <c r="C65" i="15" s="1"/>
  <c r="D63" i="15" l="1"/>
</calcChain>
</file>

<file path=xl/sharedStrings.xml><?xml version="1.0" encoding="utf-8"?>
<sst xmlns="http://schemas.openxmlformats.org/spreadsheetml/2006/main" count="140" uniqueCount="86">
  <si>
    <t>SECRETARÍA DE ECONOMÍA Y FINANZAS</t>
  </si>
  <si>
    <t>INGRESOS CORRIENTES</t>
  </si>
  <si>
    <t>DEFINITIVO</t>
  </si>
  <si>
    <t>RECAUDADO</t>
  </si>
  <si>
    <t>%</t>
  </si>
  <si>
    <t>DE JURISDICCION MUNICIPAL</t>
  </si>
  <si>
    <t>DE OTRAS JURISDICCIONES</t>
  </si>
  <si>
    <t>TOTAL INGRESOS CORRIENTES</t>
  </si>
  <si>
    <t>INGRESOS DE CAPITAL</t>
  </si>
  <si>
    <t>INGRESOS PROPIOS DE CAPITAL</t>
  </si>
  <si>
    <t>TRASFERENCIAS</t>
  </si>
  <si>
    <t>TOTAL INGRESOS DE CAPITAL</t>
  </si>
  <si>
    <t>FUENTES FINANCIERAS</t>
  </si>
  <si>
    <t>USO DEL CREDITO</t>
  </si>
  <si>
    <t>RECUPERO DE INVERSIONES Y PRESTAMOS</t>
  </si>
  <si>
    <t>NO CLASIFICADOS</t>
  </si>
  <si>
    <t>EROGACIONES CORRIENTES</t>
  </si>
  <si>
    <t>IMPUTADO</t>
  </si>
  <si>
    <t>DEVENGADO</t>
  </si>
  <si>
    <t>PAGADO</t>
  </si>
  <si>
    <t>ADEUDADO</t>
  </si>
  <si>
    <t>EXIGIBLE</t>
  </si>
  <si>
    <t>PERSONAL</t>
  </si>
  <si>
    <t>BIENES DE CONSUMO</t>
  </si>
  <si>
    <t>SERVICIOS</t>
  </si>
  <si>
    <t xml:space="preserve">TRANSFERENCIAS </t>
  </si>
  <si>
    <t>TOTAL EROGACIONES CORRIENTES</t>
  </si>
  <si>
    <t>EROGACIONES DE CAPITAL</t>
  </si>
  <si>
    <t>BIENES DE CAPITAL</t>
  </si>
  <si>
    <t>TRABAJOS PUBLICOS</t>
  </si>
  <si>
    <t>PARTICIP. DE CAPITAL y AC. FINANCIEROS</t>
  </si>
  <si>
    <t>TOTAL EROGACIONES DE CAPITAL</t>
  </si>
  <si>
    <t>AMORTIZACION DE LA DEUDA</t>
  </si>
  <si>
    <t>AMORTIZACIÓN DE LA DEUDA</t>
  </si>
  <si>
    <t>CRÉDITOS ESPECIALES</t>
  </si>
  <si>
    <t>PLAN HABITACIONAL (400 VIV.)</t>
  </si>
  <si>
    <t>TOTAL NO CLASIFICADOS</t>
  </si>
  <si>
    <t>TOTAL DE EROGACIONES</t>
  </si>
  <si>
    <t>Presup. - Autorización p/Gastar</t>
  </si>
  <si>
    <t>Gasto Imputado</t>
  </si>
  <si>
    <t>EJECUTADO</t>
  </si>
  <si>
    <t>INGRESOS</t>
  </si>
  <si>
    <t xml:space="preserve">EGRESOS </t>
  </si>
  <si>
    <t>Dirección de Presupuesto</t>
  </si>
  <si>
    <t>CONTADURÍA GENERAL</t>
  </si>
  <si>
    <t>INGRESOS TRIBUTARIOS</t>
  </si>
  <si>
    <t>OTROS INGRESOS NO TRIBUTARIOS</t>
  </si>
  <si>
    <t>TRANSFERENCIAS CORRIENTES</t>
  </si>
  <si>
    <t>PARTICIPACIÓN EN IMP. PROV./NAC.</t>
  </si>
  <si>
    <t>TOTAL FUENTES FINANCIERAS</t>
  </si>
  <si>
    <t>TOTAL AMORTIZACIÓN DE LA DEUDA</t>
  </si>
  <si>
    <t xml:space="preserve">EJECUCIÓN PRESUP. </t>
  </si>
  <si>
    <t xml:space="preserve">TOTAL DE INGRESOS </t>
  </si>
  <si>
    <t xml:space="preserve">Resultado Acumulado - Al 31/12/2018 - </t>
  </si>
  <si>
    <t>EJECUCIÓN DEL PRESUPUESTO DE GASTOS AL 31/12/2018</t>
  </si>
  <si>
    <t>EJECUCIÓN DEL PRESUPUESTO DE RECURSOS AL 31/12/2018</t>
  </si>
  <si>
    <t>RESULTADO FINANCIERO</t>
  </si>
  <si>
    <t>Secretarías</t>
  </si>
  <si>
    <t>Erogac. Corrientes</t>
  </si>
  <si>
    <t>Erogac. de Capital</t>
  </si>
  <si>
    <t>Otras Erogaciones</t>
  </si>
  <si>
    <t>Total Erogaciones</t>
  </si>
  <si>
    <t>DEPARTAMENTO EJECUTIVO</t>
  </si>
  <si>
    <t>JEFATURA DE GABINETE</t>
  </si>
  <si>
    <t>SEC. DE GOBIERNO Y VINC. COMUNITARIA</t>
  </si>
  <si>
    <t>SEC. DE AMBIENTE Y DESARROLLO URBANO</t>
  </si>
  <si>
    <t xml:space="preserve">   Bienes de Capital</t>
  </si>
  <si>
    <t xml:space="preserve">   Trabajo Público</t>
  </si>
  <si>
    <t>SEC. DE ECONOMÍA Y FINANZAS</t>
  </si>
  <si>
    <t xml:space="preserve">   Amortización de la Deuda con el Sector Público</t>
  </si>
  <si>
    <t xml:space="preserve">   Amortización de la Deuda con el Sector Privado</t>
  </si>
  <si>
    <t xml:space="preserve">   No Clasificados</t>
  </si>
  <si>
    <t>SEC. INCLUSIÓN SOCIAL Y FLIA</t>
  </si>
  <si>
    <t>SECRETARIA DE SALUD</t>
  </si>
  <si>
    <t>SECRETARIA DE EDUCACIÓN</t>
  </si>
  <si>
    <t>JUSTICIA MUNICIPAL DE FALTAS</t>
  </si>
  <si>
    <t>CONCEJO DELIBERANTE</t>
  </si>
  <si>
    <t>AUDITOR GENERAL</t>
  </si>
  <si>
    <t>TRIBUNAL DE CUENTAS</t>
  </si>
  <si>
    <t>CONSEJO ASESOR MUNICIPAL</t>
  </si>
  <si>
    <t>TOTAL GASTOS</t>
  </si>
  <si>
    <t>PRESUPUESTO ECONÓMICO DE GASTOS EJECUTADO AL 31 DE DICIEMBRE DE 2018</t>
  </si>
  <si>
    <t>ENTE DE CONTROL SERVICIOS MUNICIPALES</t>
  </si>
  <si>
    <t>TOTAL INGRESOS</t>
  </si>
  <si>
    <t>TOTAL GASTO</t>
  </si>
  <si>
    <t>TABLA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</si>
</sst>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 [$$-2C0A]\ * #,##0.00_ ;_ [$$-2C0A]\ * \-#,##0.00_ ;_ [$$-2C0A]\ * &quot;-&quot;??_ ;_ @_ "/>
    <numFmt numFmtId="167" formatCode="_ [$$-2C0A]\ * #,##0.00_ ;_ [$$-2C0A]\ * \-#,##0.00_ ;_ [$$-2C0A]\ * &quot;-&quot;_ ;_ @_ "/>
    <numFmt numFmtId="168" formatCode="_ [$$-2C0A]\ * #,##0_ ;_ [$$-2C0A]\ * \-#,##0_ ;_ [$$-2C0A]\ * &quot;-&quot;_ ;_ @_ "/>
    <numFmt numFmtId="169" formatCode="[$$-2C0A]\ #,##0.00;[$$-2C0A]\ \-#,##0.00"/>
    <numFmt numFmtId="170" formatCode="_ [$$-2C0A]\ * #,##0_ ;_ [$$-2C0A]\ * \-#,##0_ ;_ [$$-2C0A]\ * &quot;-&quot;??_ ;_ @_ "/>
    <numFmt numFmtId="171" formatCode="[$$-2C0A]\ #,##0;[$$-2C0A]\ \-#,##0"/>
    <numFmt numFmtId="172" formatCode="[$$-2C0A]\ 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i/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1"/>
      <color indexed="8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u/>
      <sz val="9"/>
      <name val="@Arial Unicode MS"/>
      <family val="2"/>
    </font>
    <font>
      <b/>
      <i/>
      <sz val="8"/>
      <name val="Century Gothic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i/>
      <u/>
      <sz val="9"/>
      <name val="Arial Narrow"/>
      <family val="2"/>
    </font>
    <font>
      <i/>
      <sz val="9"/>
      <name val="Century Gothic"/>
      <family val="2"/>
    </font>
    <font>
      <i/>
      <sz val="8"/>
      <name val="Century Gothic"/>
      <family val="2"/>
    </font>
    <font>
      <b/>
      <i/>
      <u/>
      <sz val="9"/>
      <name val="Century Gothic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9"/>
      <color indexed="9"/>
      <name val="Century Gothic"/>
      <family val="2"/>
    </font>
    <font>
      <b/>
      <sz val="9"/>
      <color rgb="FFFF0000"/>
      <name val="Century Gothic"/>
      <family val="2"/>
    </font>
    <font>
      <sz val="11"/>
      <color indexed="9"/>
      <name val="Calibri"/>
      <family val="2"/>
    </font>
    <font>
      <sz val="9"/>
      <color indexed="9"/>
      <name val="Century Gothic"/>
      <family val="2"/>
    </font>
    <font>
      <sz val="11"/>
      <name val="Calibri"/>
      <family val="2"/>
    </font>
    <font>
      <b/>
      <sz val="9"/>
      <name val="Arial Narrow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1"/>
      <name val="Century Gothic"/>
      <family val="2"/>
    </font>
    <font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i/>
      <u val="singleAccounting"/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theme="0"/>
      <name val="Arial Narrow"/>
      <family val="2"/>
    </font>
    <font>
      <b/>
      <i/>
      <u/>
      <sz val="12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11"/>
      <color theme="0"/>
      <name val="Calibri"/>
      <family val="2"/>
      <scheme val="minor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0" applyNumberFormat="1" applyFont="1" applyFill="1" applyBorder="1"/>
    <xf numFmtId="166" fontId="7" fillId="0" borderId="5" xfId="0" applyNumberFormat="1" applyFont="1" applyFill="1" applyBorder="1"/>
    <xf numFmtId="9" fontId="8" fillId="0" borderId="6" xfId="1" applyFont="1" applyFill="1" applyBorder="1" applyAlignment="1">
      <alignment horizontal="center"/>
    </xf>
    <xf numFmtId="166" fontId="7" fillId="0" borderId="5" xfId="1" applyNumberFormat="1" applyFont="1" applyFill="1" applyBorder="1"/>
    <xf numFmtId="9" fontId="8" fillId="0" borderId="5" xfId="1" applyFont="1" applyFill="1" applyBorder="1" applyAlignment="1">
      <alignment horizontal="center"/>
    </xf>
    <xf numFmtId="9" fontId="8" fillId="0" borderId="0" xfId="1" applyFont="1" applyFill="1" applyBorder="1"/>
    <xf numFmtId="9" fontId="8" fillId="0" borderId="0" xfId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8" fillId="0" borderId="0" xfId="1" applyNumberFormat="1" applyFont="1" applyFill="1" applyBorder="1"/>
    <xf numFmtId="166" fontId="5" fillId="0" borderId="4" xfId="0" applyNumberFormat="1" applyFont="1" applyFill="1" applyBorder="1"/>
    <xf numFmtId="9" fontId="6" fillId="0" borderId="4" xfId="1" applyFont="1" applyFill="1" applyBorder="1" applyAlignment="1">
      <alignment horizontal="center"/>
    </xf>
    <xf numFmtId="9" fontId="6" fillId="0" borderId="0" xfId="1" applyFont="1" applyFill="1" applyBorder="1"/>
    <xf numFmtId="9" fontId="6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/>
    <xf numFmtId="0" fontId="5" fillId="0" borderId="0" xfId="0" applyFont="1" applyFill="1" applyBorder="1"/>
    <xf numFmtId="166" fontId="7" fillId="0" borderId="7" xfId="0" applyNumberFormat="1" applyFont="1" applyFill="1" applyBorder="1"/>
    <xf numFmtId="166" fontId="5" fillId="0" borderId="4" xfId="1" applyNumberFormat="1" applyFont="1" applyFill="1" applyBorder="1"/>
    <xf numFmtId="166" fontId="6" fillId="0" borderId="0" xfId="1" applyNumberFormat="1" applyFont="1" applyFill="1" applyBorder="1"/>
    <xf numFmtId="9" fontId="6" fillId="0" borderId="0" xfId="1" applyFont="1" applyFill="1" applyBorder="1" applyAlignment="1">
      <alignment horizontal="left"/>
    </xf>
    <xf numFmtId="0" fontId="0" fillId="0" borderId="0" xfId="0" applyFill="1"/>
    <xf numFmtId="166" fontId="5" fillId="0" borderId="0" xfId="1" applyNumberFormat="1" applyFont="1" applyFill="1" applyBorder="1"/>
    <xf numFmtId="166" fontId="7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7" fontId="7" fillId="0" borderId="5" xfId="1" applyNumberFormat="1" applyFont="1" applyFill="1" applyBorder="1"/>
    <xf numFmtId="167" fontId="5" fillId="0" borderId="4" xfId="1" applyNumberFormat="1" applyFont="1" applyFill="1" applyBorder="1"/>
    <xf numFmtId="0" fontId="9" fillId="0" borderId="0" xfId="0" applyFont="1"/>
    <xf numFmtId="9" fontId="5" fillId="0" borderId="0" xfId="1" applyFont="1" applyFill="1" applyBorder="1"/>
    <xf numFmtId="167" fontId="5" fillId="0" borderId="0" xfId="1" applyNumberFormat="1" applyFont="1" applyFill="1" applyBorder="1"/>
    <xf numFmtId="168" fontId="5" fillId="0" borderId="0" xfId="1" applyNumberFormat="1" applyFont="1" applyFill="1" applyBorder="1"/>
    <xf numFmtId="0" fontId="10" fillId="0" borderId="9" xfId="0" applyFont="1" applyFill="1" applyBorder="1"/>
    <xf numFmtId="166" fontId="10" fillId="0" borderId="0" xfId="0" applyNumberFormat="1" applyFont="1" applyFill="1" applyBorder="1"/>
    <xf numFmtId="0" fontId="10" fillId="0" borderId="0" xfId="0" applyFont="1" applyFill="1" applyBorder="1"/>
    <xf numFmtId="0" fontId="4" fillId="0" borderId="9" xfId="0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12" xfId="0" applyFont="1" applyFill="1" applyBorder="1"/>
    <xf numFmtId="166" fontId="7" fillId="0" borderId="13" xfId="0" applyNumberFormat="1" applyFont="1" applyFill="1" applyBorder="1"/>
    <xf numFmtId="166" fontId="7" fillId="0" borderId="8" xfId="0" applyNumberFormat="1" applyFont="1" applyFill="1" applyBorder="1"/>
    <xf numFmtId="166" fontId="6" fillId="0" borderId="0" xfId="0" applyNumberFormat="1" applyFont="1" applyFill="1" applyBorder="1"/>
    <xf numFmtId="0" fontId="16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166" fontId="17" fillId="0" borderId="0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9" fillId="0" borderId="0" xfId="0" applyFont="1" applyFill="1" applyBorder="1"/>
    <xf numFmtId="0" fontId="7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7" fillId="0" borderId="0" xfId="0" applyNumberFormat="1" applyFont="1" applyFill="1" applyBorder="1"/>
    <xf numFmtId="10" fontId="7" fillId="0" borderId="0" xfId="0" applyNumberFormat="1" applyFont="1" applyFill="1" applyBorder="1"/>
    <xf numFmtId="166" fontId="8" fillId="0" borderId="5" xfId="0" applyNumberFormat="1" applyFont="1" applyFill="1" applyBorder="1"/>
    <xf numFmtId="9" fontId="8" fillId="0" borderId="0" xfId="1" applyNumberFormat="1" applyFont="1" applyFill="1" applyBorder="1"/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10" fontId="0" fillId="0" borderId="0" xfId="0" applyNumberFormat="1"/>
    <xf numFmtId="9" fontId="7" fillId="0" borderId="0" xfId="1" applyNumberFormat="1" applyFont="1" applyFill="1" applyBorder="1"/>
    <xf numFmtId="166" fontId="7" fillId="0" borderId="0" xfId="1" applyNumberFormat="1" applyFont="1" applyFill="1" applyBorder="1"/>
    <xf numFmtId="166" fontId="23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0" fontId="24" fillId="0" borderId="0" xfId="0" applyFont="1"/>
    <xf numFmtId="10" fontId="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4" fontId="6" fillId="0" borderId="0" xfId="1" applyNumberFormat="1" applyFont="1" applyFill="1" applyBorder="1"/>
    <xf numFmtId="0" fontId="26" fillId="0" borderId="0" xfId="0" applyFont="1" applyFill="1"/>
    <xf numFmtId="166" fontId="27" fillId="0" borderId="10" xfId="0" applyNumberFormat="1" applyFont="1" applyFill="1" applyBorder="1" applyAlignment="1">
      <alignment horizontal="right"/>
    </xf>
    <xf numFmtId="166" fontId="27" fillId="0" borderId="10" xfId="0" applyNumberFormat="1" applyFont="1" applyFill="1" applyBorder="1" applyAlignment="1">
      <alignment horizontal="center"/>
    </xf>
    <xf numFmtId="166" fontId="11" fillId="0" borderId="11" xfId="0" applyNumberFormat="1" applyFont="1" applyFill="1" applyBorder="1"/>
    <xf numFmtId="166" fontId="6" fillId="0" borderId="11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/>
    <xf numFmtId="9" fontId="6" fillId="0" borderId="16" xfId="1" applyFont="1" applyFill="1" applyBorder="1" applyAlignment="1">
      <alignment horizontal="center"/>
    </xf>
    <xf numFmtId="0" fontId="5" fillId="0" borderId="17" xfId="0" applyFont="1" applyFill="1" applyBorder="1"/>
    <xf numFmtId="166" fontId="5" fillId="0" borderId="8" xfId="0" applyNumberFormat="1" applyFont="1" applyFill="1" applyBorder="1"/>
    <xf numFmtId="9" fontId="6" fillId="0" borderId="28" xfId="1" applyFont="1" applyFill="1" applyBorder="1" applyAlignment="1">
      <alignment horizontal="center"/>
    </xf>
    <xf numFmtId="0" fontId="9" fillId="0" borderId="0" xfId="0" applyFont="1" applyFill="1"/>
    <xf numFmtId="0" fontId="32" fillId="0" borderId="0" xfId="0" applyFont="1" applyFill="1"/>
    <xf numFmtId="0" fontId="14" fillId="0" borderId="20" xfId="0" applyFont="1" applyFill="1" applyBorder="1"/>
    <xf numFmtId="166" fontId="14" fillId="0" borderId="30" xfId="0" applyNumberFormat="1" applyFont="1" applyFill="1" applyBorder="1"/>
    <xf numFmtId="166" fontId="15" fillId="0" borderId="27" xfId="0" applyNumberFormat="1" applyFont="1" applyFill="1" applyBorder="1" applyAlignment="1">
      <alignment horizontal="center"/>
    </xf>
    <xf numFmtId="0" fontId="2" fillId="0" borderId="0" xfId="0" applyFont="1" applyFill="1" applyBorder="1"/>
    <xf numFmtId="169" fontId="30" fillId="0" borderId="26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13" fillId="2" borderId="19" xfId="0" applyNumberFormat="1" applyFont="1" applyFill="1" applyBorder="1" applyAlignment="1">
      <alignment horizontal="center"/>
    </xf>
    <xf numFmtId="0" fontId="4" fillId="2" borderId="29" xfId="0" applyFont="1" applyFill="1" applyBorder="1"/>
    <xf numFmtId="166" fontId="4" fillId="2" borderId="18" xfId="0" applyNumberFormat="1" applyFont="1" applyFill="1" applyBorder="1"/>
    <xf numFmtId="166" fontId="33" fillId="2" borderId="18" xfId="0" applyNumberFormat="1" applyFont="1" applyFill="1" applyBorder="1"/>
    <xf numFmtId="166" fontId="5" fillId="0" borderId="13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0" fontId="31" fillId="0" borderId="0" xfId="0" applyFont="1" applyFill="1" applyBorder="1" applyAlignment="1"/>
    <xf numFmtId="0" fontId="0" fillId="0" borderId="0" xfId="0" applyFill="1" applyAlignment="1"/>
    <xf numFmtId="166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/>
    <xf numFmtId="0" fontId="39" fillId="0" borderId="0" xfId="0" applyFont="1"/>
    <xf numFmtId="0" fontId="37" fillId="3" borderId="24" xfId="0" applyFont="1" applyFill="1" applyBorder="1" applyAlignment="1">
      <alignment horizontal="center"/>
    </xf>
    <xf numFmtId="166" fontId="37" fillId="3" borderId="42" xfId="0" applyNumberFormat="1" applyFont="1" applyFill="1" applyBorder="1" applyAlignment="1">
      <alignment horizontal="center"/>
    </xf>
    <xf numFmtId="166" fontId="37" fillId="3" borderId="43" xfId="0" applyNumberFormat="1" applyFont="1" applyFill="1" applyBorder="1" applyAlignment="1">
      <alignment horizontal="center"/>
    </xf>
    <xf numFmtId="0" fontId="3" fillId="0" borderId="39" xfId="0" applyFont="1" applyBorder="1"/>
    <xf numFmtId="166" fontId="3" fillId="0" borderId="44" xfId="0" applyNumberFormat="1" applyFont="1" applyFill="1" applyBorder="1" applyAlignment="1">
      <alignment horizontal="right"/>
    </xf>
    <xf numFmtId="166" fontId="3" fillId="0" borderId="44" xfId="0" applyNumberFormat="1" applyFont="1" applyBorder="1" applyAlignment="1">
      <alignment horizontal="right"/>
    </xf>
    <xf numFmtId="166" fontId="40" fillId="0" borderId="37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4" xfId="2" applyNumberFormat="1" applyFont="1" applyFill="1" applyBorder="1" applyAlignment="1">
      <alignment horizontal="right"/>
    </xf>
    <xf numFmtId="166" fontId="3" fillId="0" borderId="2" xfId="2" applyNumberFormat="1" applyFont="1" applyBorder="1" applyAlignment="1">
      <alignment horizontal="right"/>
    </xf>
    <xf numFmtId="166" fontId="3" fillId="0" borderId="4" xfId="2" applyNumberFormat="1" applyFont="1" applyBorder="1" applyAlignment="1">
      <alignment horizontal="right"/>
    </xf>
    <xf numFmtId="166" fontId="40" fillId="0" borderId="16" xfId="2" applyNumberFormat="1" applyFont="1" applyBorder="1" applyAlignment="1">
      <alignment horizontal="right"/>
    </xf>
    <xf numFmtId="0" fontId="3" fillId="0" borderId="15" xfId="0" applyFont="1" applyBorder="1"/>
    <xf numFmtId="0" fontId="3" fillId="0" borderId="12" xfId="0" applyFont="1" applyBorder="1"/>
    <xf numFmtId="169" fontId="10" fillId="0" borderId="44" xfId="0" applyNumberFormat="1" applyFont="1" applyBorder="1" applyAlignment="1">
      <alignment horizontal="right"/>
    </xf>
    <xf numFmtId="0" fontId="3" fillId="0" borderId="17" xfId="0" applyFont="1" applyBorder="1"/>
    <xf numFmtId="166" fontId="3" fillId="0" borderId="45" xfId="0" applyNumberFormat="1" applyFont="1" applyFill="1" applyBorder="1" applyAlignment="1">
      <alignment horizontal="right"/>
    </xf>
    <xf numFmtId="166" fontId="3" fillId="0" borderId="45" xfId="0" applyNumberFormat="1" applyFont="1" applyBorder="1" applyAlignment="1">
      <alignment horizontal="right"/>
    </xf>
    <xf numFmtId="166" fontId="40" fillId="0" borderId="46" xfId="0" applyNumberFormat="1" applyFont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6" fontId="40" fillId="0" borderId="16" xfId="0" applyNumberFormat="1" applyFont="1" applyBorder="1" applyAlignment="1">
      <alignment horizontal="right"/>
    </xf>
    <xf numFmtId="0" fontId="37" fillId="3" borderId="21" xfId="0" applyFont="1" applyFill="1" applyBorder="1" applyAlignment="1">
      <alignment horizontal="center"/>
    </xf>
    <xf numFmtId="166" fontId="37" fillId="3" borderId="22" xfId="0" applyNumberFormat="1" applyFont="1" applyFill="1" applyBorder="1" applyAlignment="1">
      <alignment horizontal="right"/>
    </xf>
    <xf numFmtId="166" fontId="37" fillId="3" borderId="23" xfId="0" applyNumberFormat="1" applyFont="1" applyFill="1" applyBorder="1" applyAlignment="1">
      <alignment horizontal="right"/>
    </xf>
    <xf numFmtId="168" fontId="0" fillId="0" borderId="0" xfId="0" applyNumberFormat="1"/>
    <xf numFmtId="9" fontId="0" fillId="0" borderId="0" xfId="0" applyNumberFormat="1"/>
    <xf numFmtId="9" fontId="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0" fillId="0" borderId="26" xfId="0" applyBorder="1"/>
    <xf numFmtId="166" fontId="0" fillId="0" borderId="0" xfId="0" applyNumberFormat="1" applyBorder="1"/>
    <xf numFmtId="166" fontId="0" fillId="0" borderId="36" xfId="0" applyNumberFormat="1" applyBorder="1"/>
    <xf numFmtId="171" fontId="7" fillId="0" borderId="26" xfId="0" applyNumberFormat="1" applyFont="1" applyFill="1" applyBorder="1" applyAlignment="1">
      <alignment horizontal="center"/>
    </xf>
    <xf numFmtId="171" fontId="7" fillId="0" borderId="36" xfId="0" applyNumberFormat="1" applyFont="1" applyFill="1" applyBorder="1" applyAlignment="1">
      <alignment horizontal="center"/>
    </xf>
    <xf numFmtId="172" fontId="7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/>
    <xf numFmtId="164" fontId="7" fillId="0" borderId="36" xfId="0" applyNumberFormat="1" applyFont="1" applyFill="1" applyBorder="1"/>
    <xf numFmtId="4" fontId="5" fillId="0" borderId="34" xfId="0" applyNumberFormat="1" applyFont="1" applyFill="1" applyBorder="1"/>
    <xf numFmtId="9" fontId="6" fillId="0" borderId="35" xfId="1" applyFont="1" applyFill="1" applyBorder="1"/>
    <xf numFmtId="166" fontId="5" fillId="0" borderId="31" xfId="0" applyNumberFormat="1" applyFont="1" applyFill="1" applyBorder="1" applyAlignment="1">
      <alignment horizontal="center"/>
    </xf>
    <xf numFmtId="166" fontId="7" fillId="0" borderId="32" xfId="0" applyNumberFormat="1" applyFont="1" applyFill="1" applyBorder="1"/>
    <xf numFmtId="166" fontId="7" fillId="0" borderId="33" xfId="0" applyNumberFormat="1" applyFont="1" applyFill="1" applyBorder="1"/>
    <xf numFmtId="166" fontId="25" fillId="0" borderId="34" xfId="0" applyNumberFormat="1" applyFont="1" applyFill="1" applyBorder="1" applyAlignment="1">
      <alignment horizontal="center"/>
    </xf>
    <xf numFmtId="166" fontId="25" fillId="0" borderId="35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8" fontId="7" fillId="0" borderId="34" xfId="0" applyNumberFormat="1" applyFont="1" applyFill="1" applyBorder="1"/>
    <xf numFmtId="170" fontId="0" fillId="0" borderId="35" xfId="0" applyNumberFormat="1" applyBorder="1"/>
    <xf numFmtId="0" fontId="5" fillId="0" borderId="10" xfId="0" applyNumberFormat="1" applyFont="1" applyFill="1" applyBorder="1" applyAlignment="1">
      <alignment horizontal="center"/>
    </xf>
    <xf numFmtId="171" fontId="7" fillId="0" borderId="5" xfId="0" applyNumberFormat="1" applyFont="1" applyFill="1" applyBorder="1" applyAlignment="1">
      <alignment horizontal="center"/>
    </xf>
    <xf numFmtId="0" fontId="24" fillId="0" borderId="38" xfId="0" applyFont="1" applyBorder="1"/>
    <xf numFmtId="172" fontId="7" fillId="0" borderId="5" xfId="0" applyNumberFormat="1" applyFont="1" applyFill="1" applyBorder="1" applyAlignment="1">
      <alignment horizontal="center"/>
    </xf>
    <xf numFmtId="168" fontId="7" fillId="0" borderId="38" xfId="0" applyNumberFormat="1" applyFont="1" applyFill="1" applyBorder="1"/>
    <xf numFmtId="4" fontId="6" fillId="0" borderId="38" xfId="1" applyNumberFormat="1" applyFont="1" applyFill="1" applyBorder="1"/>
    <xf numFmtId="172" fontId="42" fillId="0" borderId="36" xfId="0" applyNumberFormat="1" applyFont="1" applyBorder="1" applyAlignment="1">
      <alignment horizontal="center"/>
    </xf>
    <xf numFmtId="0" fontId="5" fillId="0" borderId="47" xfId="0" applyFont="1" applyFill="1" applyBorder="1"/>
    <xf numFmtId="166" fontId="5" fillId="0" borderId="42" xfId="0" applyNumberFormat="1" applyFont="1" applyFill="1" applyBorder="1" applyAlignment="1">
      <alignment horizontal="center"/>
    </xf>
    <xf numFmtId="166" fontId="5" fillId="0" borderId="43" xfId="0" applyNumberFormat="1" applyFont="1" applyFill="1" applyBorder="1" applyAlignment="1">
      <alignment horizontal="center"/>
    </xf>
    <xf numFmtId="0" fontId="7" fillId="0" borderId="39" xfId="0" applyFont="1" applyFill="1" applyBorder="1"/>
    <xf numFmtId="9" fontId="8" fillId="0" borderId="28" xfId="1" applyFont="1" applyFill="1" applyBorder="1" applyAlignment="1">
      <alignment horizontal="center"/>
    </xf>
    <xf numFmtId="0" fontId="8" fillId="0" borderId="39" xfId="0" applyFont="1" applyFill="1" applyBorder="1"/>
    <xf numFmtId="0" fontId="7" fillId="0" borderId="26" xfId="0" applyFont="1" applyFill="1" applyBorder="1"/>
    <xf numFmtId="166" fontId="8" fillId="0" borderId="36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9" fontId="8" fillId="0" borderId="41" xfId="1" applyFont="1" applyFill="1" applyBorder="1" applyAlignment="1">
      <alignment horizontal="center"/>
    </xf>
    <xf numFmtId="0" fontId="7" fillId="0" borderId="25" xfId="0" applyFont="1" applyFill="1" applyBorder="1"/>
    <xf numFmtId="9" fontId="8" fillId="0" borderId="48" xfId="1" applyFont="1" applyFill="1" applyBorder="1" applyAlignment="1">
      <alignment horizontal="center"/>
    </xf>
    <xf numFmtId="0" fontId="5" fillId="0" borderId="12" xfId="0" applyFont="1" applyFill="1" applyBorder="1"/>
    <xf numFmtId="166" fontId="5" fillId="0" borderId="14" xfId="0" applyNumberFormat="1" applyFont="1" applyFill="1" applyBorder="1" applyAlignment="1">
      <alignment horizontal="center"/>
    </xf>
    <xf numFmtId="9" fontId="8" fillId="0" borderId="16" xfId="1" applyFont="1" applyFill="1" applyBorder="1" applyAlignment="1">
      <alignment horizontal="center"/>
    </xf>
    <xf numFmtId="9" fontId="8" fillId="0" borderId="36" xfId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6" fontId="5" fillId="2" borderId="22" xfId="0" applyNumberFormat="1" applyFont="1" applyFill="1" applyBorder="1"/>
    <xf numFmtId="9" fontId="6" fillId="2" borderId="23" xfId="1" applyFont="1" applyFill="1" applyBorder="1" applyAlignment="1">
      <alignment horizontal="center"/>
    </xf>
    <xf numFmtId="166" fontId="7" fillId="0" borderId="42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7" fillId="0" borderId="16" xfId="0" applyFont="1" applyFill="1" applyBorder="1" applyAlignment="1">
      <alignment horizontal="center"/>
    </xf>
    <xf numFmtId="166" fontId="5" fillId="2" borderId="22" xfId="0" applyNumberFormat="1" applyFont="1" applyFill="1" applyBorder="1" applyAlignment="1">
      <alignment horizontal="center"/>
    </xf>
    <xf numFmtId="9" fontId="6" fillId="2" borderId="22" xfId="1" applyFont="1" applyFill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6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41" fillId="4" borderId="30" xfId="0" applyFont="1" applyFill="1" applyBorder="1" applyAlignment="1">
      <alignment horizontal="center"/>
    </xf>
    <xf numFmtId="0" fontId="41" fillId="4" borderId="27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BF78D"/>
      <color rgb="FF08B83E"/>
      <color rgb="FFFFFF99"/>
      <color rgb="FFF3FE66"/>
      <color rgb="FFE2691E"/>
      <color rgb="FFAE0258"/>
      <color rgb="FFE01ED2"/>
      <color rgb="FF003300"/>
      <color rgb="FFE6E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 u="none">
                <a:solidFill>
                  <a:schemeClr val="bg1"/>
                </a:solidFill>
              </a:rPr>
              <a:t>Ejecución Económica del Gasto</a:t>
            </a:r>
            <a:r>
              <a:rPr lang="es-ES" u="none" baseline="0">
                <a:solidFill>
                  <a:schemeClr val="bg1"/>
                </a:solidFill>
              </a:rPr>
              <a:t> -  2018</a:t>
            </a:r>
            <a:endParaRPr lang="es-ES" u="none">
              <a:solidFill>
                <a:schemeClr val="bg1"/>
              </a:solidFill>
            </a:endParaRPr>
          </a:p>
        </c:rich>
      </c:tx>
      <c:layout/>
      <c:overlay val="0"/>
      <c:spPr>
        <a:solidFill>
          <a:schemeClr val="bg2">
            <a:lumMod val="10000"/>
          </a:schemeClr>
        </a:solidFill>
        <a:ln w="25400">
          <a:noFill/>
        </a:ln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  <c:spPr>
        <a:gradFill>
          <a:gsLst>
            <a:gs pos="0">
              <a:schemeClr val="accent2">
                <a:lumMod val="60000"/>
                <a:lumOff val="40000"/>
              </a:schemeClr>
            </a:gs>
            <a:gs pos="100000">
              <a:schemeClr val="accent6">
                <a:lumMod val="60000"/>
                <a:lumOff val="40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2">
                <a:lumMod val="60000"/>
                <a:lumOff val="40000"/>
              </a:schemeClr>
            </a:gs>
            <a:gs pos="100000">
              <a:schemeClr val="accent6">
                <a:lumMod val="60000"/>
                <a:lumOff val="40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8596690764531626"/>
          <c:y val="0.21830114609167831"/>
          <c:w val="0.63586339132758107"/>
          <c:h val="0.76257943520076144"/>
        </c:manualLayout>
      </c:layout>
      <c:pie3D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11"/>
          <c:dPt>
            <c:idx val="0"/>
            <c:bubble3D val="0"/>
            <c:spPr>
              <a:gradFill>
                <a:gsLst>
                  <a:gs pos="0">
                    <a:srgbClr val="FBE4AE"/>
                  </a:gs>
                  <a:gs pos="0">
                    <a:srgbClr val="BD922A"/>
                  </a:gs>
                  <a:gs pos="21001">
                    <a:srgbClr val="BD922A"/>
                  </a:gs>
                  <a:gs pos="63000">
                    <a:srgbClr val="FBE4AE"/>
                  </a:gs>
                  <a:gs pos="100000">
                    <a:srgbClr val="BD922A"/>
                  </a:gs>
                  <a:gs pos="100000">
                    <a:srgbClr val="835E17"/>
                  </a:gs>
                  <a:gs pos="100000">
                    <a:srgbClr val="A28949"/>
                  </a:gs>
                  <a:gs pos="100000">
                    <a:srgbClr val="FAE3B7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"/>
            <c:bubble3D val="0"/>
            <c:spPr>
              <a:gradFill>
                <a:gsLst>
                  <a:gs pos="0">
                    <a:srgbClr val="FF0000"/>
                  </a:gs>
                  <a:gs pos="9800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20000"/>
                      <a:lumOff val="80000"/>
                    </a:schemeClr>
                  </a:gs>
                  <a:gs pos="100000">
                    <a:srgbClr val="FEE7F2"/>
                  </a:gs>
                  <a:gs pos="84000">
                    <a:srgbClr val="F952A0"/>
                  </a:gs>
                  <a:gs pos="100000">
                    <a:srgbClr val="C50849"/>
                  </a:gs>
                  <a:gs pos="100000">
                    <a:srgbClr val="B43E85"/>
                  </a:gs>
                  <a:gs pos="51000">
                    <a:srgbClr val="F8B049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0">
                    <a:srgbClr val="00B050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0">
                    <a:srgbClr val="3399FF"/>
                  </a:gs>
                  <a:gs pos="16000">
                    <a:srgbClr val="00CCCC"/>
                  </a:gs>
                  <a:gs pos="47000">
                    <a:srgbClr val="9999FF"/>
                  </a:gs>
                  <a:gs pos="100000">
                    <a:srgbClr val="2E6792"/>
                  </a:gs>
                  <a:gs pos="100000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gradFill>
                <a:gsLst>
                  <a:gs pos="0">
                    <a:srgbClr val="825600"/>
                  </a:gs>
                  <a:gs pos="13000">
                    <a:srgbClr val="FFA800"/>
                  </a:gs>
                  <a:gs pos="100000">
                    <a:srgbClr val="825600"/>
                  </a:gs>
                  <a:gs pos="42999">
                    <a:srgbClr val="FFA800"/>
                  </a:gs>
                  <a:gs pos="98000">
                    <a:schemeClr val="accent6">
                      <a:lumMod val="75000"/>
                    </a:schemeClr>
                  </a:gs>
                  <a:gs pos="72000">
                    <a:srgbClr val="FFA800"/>
                  </a:gs>
                  <a:gs pos="87000">
                    <a:schemeClr val="accent6"/>
                  </a:gs>
                  <a:gs pos="100000">
                    <a:srgbClr val="FFA800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  <c:spPr>
              <a:gradFill>
                <a:gsLst>
                  <a:gs pos="0">
                    <a:srgbClr val="7030A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2"/>
            <c:bubble3D val="0"/>
            <c:spPr>
              <a:gradFill>
                <a:gsLst>
                  <a:gs pos="0">
                    <a:srgbClr val="FFFF00"/>
                  </a:gs>
                  <a:gs pos="100000">
                    <a:srgbClr val="66008F"/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  <a:gs pos="99000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3"/>
            <c:bubble3D val="0"/>
            <c:spPr>
              <a:solidFill>
                <a:srgbClr val="00B05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4"/>
            <c:bubble3D val="0"/>
          </c:dPt>
          <c:dPt>
            <c:idx val="15"/>
            <c:bubble3D val="0"/>
            <c:spPr>
              <a:solidFill>
                <a:srgbClr val="0070C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6"/>
            <c:bubble3D val="0"/>
            <c:spPr>
              <a:solidFill>
                <a:srgbClr val="0070C0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7"/>
            <c:bubble3D val="0"/>
          </c:dPt>
          <c:dLbls>
            <c:dLbl>
              <c:idx val="0"/>
              <c:layout>
                <c:manualLayout>
                  <c:x val="0.10027566729597397"/>
                  <c:y val="-1.5003726943770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425028011849391E-2"/>
                  <c:y val="-6.68970595543027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246949394483584E-2"/>
                  <c:y val="5.58974706474943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4205604396322532"/>
                  <c:y val="-4.0132447856829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928888274930547E-2"/>
                  <c:y val="0.1313248494540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0090466761830209"/>
                  <c:y val="7.2815717312444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3372947019347131"/>
                  <c:y val="1.07899765541355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7589953950366982"/>
                  <c:y val="-3.12618753981053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'GRAFICOS 01'!$A$12:$A$24</c:f>
              <c:strCache>
                <c:ptCount val="13"/>
                <c:pt idx="0">
                  <c:v>DEPARTAMENTO EJECUTIVO</c:v>
                </c:pt>
                <c:pt idx="1">
                  <c:v>JEFATURA DE GABINETE</c:v>
                </c:pt>
                <c:pt idx="2">
                  <c:v>SEC. DE GOBIERNO Y VINC. COMUNITARIA</c:v>
                </c:pt>
                <c:pt idx="3">
                  <c:v>SEC. DE AMBIENTE Y DESARROLLO URBANO</c:v>
                </c:pt>
                <c:pt idx="4">
                  <c:v>   Bienes de Capital</c:v>
                </c:pt>
                <c:pt idx="5">
                  <c:v>   Trabajo Público</c:v>
                </c:pt>
                <c:pt idx="6">
                  <c:v>SEC. DE ECONOMÍA Y FINANZAS</c:v>
                </c:pt>
                <c:pt idx="7">
                  <c:v>   Amortización de la Deuda con el Sector Público</c:v>
                </c:pt>
                <c:pt idx="8">
                  <c:v>   Amortización de la Deuda con el Sector Privado</c:v>
                </c:pt>
                <c:pt idx="9">
                  <c:v>   No Clasificados</c:v>
                </c:pt>
                <c:pt idx="10">
                  <c:v>SEC. INCLUSIÓN SOCIAL Y FLIA</c:v>
                </c:pt>
                <c:pt idx="11">
                  <c:v>SECRETARIA DE SALUD</c:v>
                </c:pt>
                <c:pt idx="12">
                  <c:v>SECRETARIA DE EDUCACIÓN</c:v>
                </c:pt>
              </c:strCache>
            </c:strRef>
          </c:cat>
          <c:val>
            <c:numRef>
              <c:f>'GRAFICOS 01'!$E$12:$E$24</c:f>
              <c:numCache>
                <c:formatCode>_ [$$-2C0A]\ * #,##0.00_ ;_ [$$-2C0A]\ * \-#,##0.00_ ;_ [$$-2C0A]\ * "-"??_ ;_ @_ </c:formatCode>
                <c:ptCount val="13"/>
                <c:pt idx="0">
                  <c:v>124454538.83</c:v>
                </c:pt>
                <c:pt idx="1">
                  <c:v>137176347.77000001</c:v>
                </c:pt>
                <c:pt idx="2">
                  <c:v>219303765.54999998</c:v>
                </c:pt>
                <c:pt idx="3">
                  <c:v>524877159</c:v>
                </c:pt>
                <c:pt idx="6">
                  <c:v>149698179.99000001</c:v>
                </c:pt>
                <c:pt idx="10">
                  <c:v>52735788.270000003</c:v>
                </c:pt>
                <c:pt idx="11">
                  <c:v>98897339.25</c:v>
                </c:pt>
                <c:pt idx="12">
                  <c:v>63609074.240000002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tx1">
            <a:lumMod val="65000"/>
            <a:lumOff val="35000"/>
          </a:schemeClr>
        </a:gs>
        <a:gs pos="64999">
          <a:srgbClr val="F0EBD5"/>
        </a:gs>
        <a:gs pos="100000">
          <a:schemeClr val="bg2">
            <a:lumMod val="25000"/>
          </a:schemeClr>
        </a:gs>
      </a:gsLst>
      <a:lin ang="5400000" scaled="0"/>
    </a:gradFill>
    <a:ln w="127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15748031496062992" l="0.31496062992125984" r="0.31496062992125984" t="0.15748031496062992" header="0" footer="0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bg1"/>
                </a:solidFill>
              </a:rPr>
              <a:t>Ingresos Corrientes -</a:t>
            </a:r>
            <a:r>
              <a:rPr lang="es-ES" baseline="0">
                <a:solidFill>
                  <a:schemeClr val="bg1"/>
                </a:solidFill>
              </a:rPr>
              <a:t> Ejercicio 2018</a:t>
            </a:r>
            <a:endParaRPr lang="es-E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5360541852798202"/>
          <c:y val="2.0964367508333748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5426349851963"/>
          <c:y val="0.2254888727144401"/>
          <c:w val="0.80013882370663947"/>
          <c:h val="0.70236102840086168"/>
        </c:manualLayout>
      </c:layout>
      <c:pie3DChart>
        <c:varyColors val="1"/>
        <c:ser>
          <c:idx val="1"/>
          <c:order val="0"/>
          <c:dPt>
            <c:idx val="0"/>
            <c:bubble3D val="0"/>
            <c:explosion val="9"/>
            <c:spPr>
              <a:gradFill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  <a:tileRect r="-100000" b="-10000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3.051340436750042E-2"/>
                  <c:y val="0.257377393940934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83567120335123E-2"/>
                  <c:y val="1.59497568298442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66813833701251E-2"/>
                  <c:y val="-0.1027267213809145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TRANSF. CORRIENTES
2%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586449044862769E-2"/>
                  <c:y val="-8.7533662666489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85000"/>
                  <a:lumOff val="1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('EJEC ANUAL'!$A$13,'EJEC ANUAL'!$A$14,'EJEC ANUAL'!$A$16,'EJEC ANUAL'!$A$17)</c:f>
              <c:strCache>
                <c:ptCount val="4"/>
                <c:pt idx="0">
                  <c:v>INGRESOS TRIBUTARIOS</c:v>
                </c:pt>
                <c:pt idx="1">
                  <c:v>OTROS INGRESOS NO TRIBUTARIOS</c:v>
                </c:pt>
                <c:pt idx="2">
                  <c:v>TRANSFERENCIAS CORRIENTES</c:v>
                </c:pt>
                <c:pt idx="3">
                  <c:v>PARTICIPACIÓN EN IMP. PROV./NAC.</c:v>
                </c:pt>
              </c:strCache>
            </c:strRef>
          </c:cat>
          <c:val>
            <c:numRef>
              <c:f>('EJEC ANUAL'!$C$13,'EJEC ANUAL'!$C$14,'EJEC ANUAL'!$C$16,'EJEC ANUAL'!$C$17)</c:f>
              <c:numCache>
                <c:formatCode>_ [$$-2C0A]\ * #,##0.00_ ;_ [$$-2C0A]\ * \-#,##0.00_ ;_ [$$-2C0A]\ * "-"??_ ;_ @_ </c:formatCode>
                <c:ptCount val="4"/>
                <c:pt idx="0">
                  <c:v>786012391.66999996</c:v>
                </c:pt>
                <c:pt idx="1">
                  <c:v>56528370.329999998</c:v>
                </c:pt>
                <c:pt idx="2">
                  <c:v>55739272.780000001</c:v>
                </c:pt>
                <c:pt idx="3">
                  <c:v>458847796.60000002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bg1">
            <a:lumMod val="65000"/>
            <a:alpha val="44000"/>
          </a:schemeClr>
        </a:solidFill>
      </c:spPr>
    </c:plotArea>
    <c:plotVisOnly val="1"/>
    <c:dispBlanksAs val="gap"/>
    <c:showDLblsOverMax val="0"/>
  </c:chart>
  <c:spPr>
    <a:gradFill>
      <a:gsLst>
        <a:gs pos="0">
          <a:schemeClr val="tx1">
            <a:lumMod val="85000"/>
            <a:lumOff val="15000"/>
          </a:schemeClr>
        </a:gs>
        <a:gs pos="28000">
          <a:srgbClr val="85C2FF"/>
        </a:gs>
        <a:gs pos="68000">
          <a:srgbClr val="C4D6EB"/>
        </a:gs>
        <a:gs pos="98000">
          <a:schemeClr val="tx1">
            <a:lumMod val="65000"/>
            <a:lumOff val="35000"/>
          </a:schemeClr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bg1"/>
                </a:solidFill>
              </a:rPr>
              <a:t>Ingresos Totales    2016 - 2017 - 2018</a:t>
            </a:r>
          </a:p>
        </c:rich>
      </c:tx>
      <c:layout>
        <c:manualLayout>
          <c:xMode val="edge"/>
          <c:yMode val="edge"/>
          <c:x val="0.18318731285349893"/>
          <c:y val="5.0536318502355883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10"/>
      <c:rotY val="40"/>
      <c:depthPercent val="100"/>
      <c:rAngAx val="1"/>
    </c:view3D>
    <c:floor>
      <c:thickness val="0"/>
      <c:spPr>
        <a:gradFill>
          <a:gsLst>
            <a:gs pos="0">
              <a:srgbClr val="F3FE66"/>
            </a:gs>
            <a:gs pos="30000">
              <a:schemeClr val="bg1">
                <a:lumMod val="65000"/>
              </a:schemeClr>
            </a:gs>
            <a:gs pos="29000">
              <a:srgbClr val="FFFFFF"/>
            </a:gs>
            <a:gs pos="53000">
              <a:srgbClr val="FFFF99"/>
            </a:gs>
            <a:gs pos="53000">
              <a:srgbClr val="CFCFCF"/>
            </a:gs>
            <a:gs pos="66000">
              <a:schemeClr val="bg1">
                <a:lumMod val="75000"/>
              </a:schemeClr>
            </a:gs>
            <a:gs pos="67000">
              <a:schemeClr val="tx1">
                <a:lumMod val="50000"/>
                <a:lumOff val="50000"/>
              </a:schemeClr>
            </a:gs>
            <a:gs pos="78999">
              <a:srgbClr val="FFFF99"/>
            </a:gs>
            <a:gs pos="100000">
              <a:schemeClr val="bg1">
                <a:lumMod val="50000"/>
              </a:schemeClr>
            </a:gs>
          </a:gsLst>
          <a:lin ang="5400000" scaled="0"/>
        </a:gradFill>
        <a:ln>
          <a:solidFill>
            <a:schemeClr val="tx1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74098632407791E-2"/>
          <c:y val="0.18349743109306804"/>
          <c:w val="0.89251600128931252"/>
          <c:h val="0.7416864818243328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'GRAFICOS 02'!$S$9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3399FF"/>
                  </a:gs>
                  <a:gs pos="16000">
                    <a:srgbClr val="00CCCC"/>
                  </a:gs>
                  <a:gs pos="47000">
                    <a:srgbClr val="9999FF"/>
                  </a:gs>
                  <a:gs pos="60001">
                    <a:srgbClr val="2E6792"/>
                  </a:gs>
                  <a:gs pos="71001">
                    <a:srgbClr val="3333CC"/>
                  </a:gs>
                  <a:gs pos="81000">
                    <a:srgbClr val="1170FF"/>
                  </a:gs>
                  <a:gs pos="100000">
                    <a:srgbClr val="006699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7313855504903995E-2"/>
                  <c:y val="-4.712613509518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Incremento 49%</c:v>
              </c:pt>
              <c:pt idx="1">
                <c:v>Incremento 23%</c:v>
              </c:pt>
            </c:strLit>
          </c:cat>
          <c:val>
            <c:numRef>
              <c:f>'GRAFICOS 02'!$S$10</c:f>
              <c:numCache>
                <c:formatCode>[$$-2C0A]\ #,##0;[$$-2C0A]\ \-#,##0</c:formatCode>
                <c:ptCount val="1"/>
                <c:pt idx="0">
                  <c:v>802931100.33000004</c:v>
                </c:pt>
              </c:numCache>
            </c:numRef>
          </c:val>
        </c:ser>
        <c:ser>
          <c:idx val="1"/>
          <c:order val="1"/>
          <c:tx>
            <c:strRef>
              <c:f>'GRAFICOS 02'!$T$9</c:f>
              <c:strCache>
                <c:ptCount val="1"/>
                <c:pt idx="0">
                  <c:v>2017</c:v>
                </c:pt>
              </c:strCache>
            </c:strRef>
          </c:tx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29000">
                    <a:srgbClr val="FC9FCB"/>
                  </a:gs>
                  <a:gs pos="78000">
                    <a:schemeClr val="accent2">
                      <a:lumMod val="60000"/>
                      <a:lumOff val="40000"/>
                    </a:schemeClr>
                  </a:gs>
                  <a:gs pos="2000">
                    <a:schemeClr val="accent2">
                      <a:lumMod val="50000"/>
                    </a:schemeClr>
                  </a:gs>
                  <a:gs pos="53000">
                    <a:schemeClr val="accent2">
                      <a:lumMod val="60000"/>
                      <a:lumOff val="40000"/>
                    </a:schemeClr>
                  </a:gs>
                  <a:gs pos="65000">
                    <a:schemeClr val="accent2">
                      <a:lumMod val="60000"/>
                      <a:lumOff val="40000"/>
                    </a:schemeClr>
                  </a:gs>
                  <a:gs pos="93000">
                    <a:schemeClr val="accent2"/>
                  </a:gs>
                  <a:gs pos="7400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1812405028318831E-3"/>
                  <c:y val="-4.755935680453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Incremento 49%</c:v>
              </c:pt>
              <c:pt idx="1">
                <c:v>Incremento 23%</c:v>
              </c:pt>
            </c:strLit>
          </c:cat>
          <c:val>
            <c:numRef>
              <c:f>'GRAFICOS 02'!$T$10</c:f>
              <c:numCache>
                <c:formatCode>[$$-2C0A]\ #,##0;[$$-2C0A]\ \-#,##0</c:formatCode>
                <c:ptCount val="1"/>
                <c:pt idx="0">
                  <c:v>1051675808.3099999</c:v>
                </c:pt>
              </c:numCache>
            </c:numRef>
          </c:val>
        </c:ser>
        <c:ser>
          <c:idx val="2"/>
          <c:order val="2"/>
          <c:tx>
            <c:strRef>
              <c:f>'GRAFICOS 02'!$U$9</c:f>
              <c:strCache>
                <c:ptCount val="1"/>
                <c:pt idx="0">
                  <c:v>2018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5.3996408343693882E-2"/>
                  <c:y val="-5.4675261909541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Incremento 49%</c:v>
              </c:pt>
              <c:pt idx="1">
                <c:v>Incremento 23%</c:v>
              </c:pt>
            </c:strLit>
          </c:cat>
          <c:val>
            <c:numRef>
              <c:f>'GRAFICOS 02'!$U$10</c:f>
              <c:numCache>
                <c:formatCode>[$$-2C0A]\ #,##0;[$$-2C0A]\ \-#,##0</c:formatCode>
                <c:ptCount val="1"/>
                <c:pt idx="0">
                  <c:v>1435379747.1000001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17567920"/>
        <c:axId val="317568480"/>
        <c:axId val="353636784"/>
      </c:bar3DChart>
      <c:catAx>
        <c:axId val="3175679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17568480"/>
        <c:crosses val="autoZero"/>
        <c:auto val="1"/>
        <c:lblAlgn val="ctr"/>
        <c:lblOffset val="100"/>
        <c:noMultiLvlLbl val="0"/>
      </c:catAx>
      <c:valAx>
        <c:axId val="317568480"/>
        <c:scaling>
          <c:orientation val="minMax"/>
        </c:scaling>
        <c:delete val="1"/>
        <c:axPos val="l"/>
        <c:numFmt formatCode="[$$-2C0A]\ #,##0;[$$-2C0A]\ \-#,##0" sourceLinked="1"/>
        <c:majorTickMark val="out"/>
        <c:minorTickMark val="none"/>
        <c:tickLblPos val="nextTo"/>
        <c:crossAx val="317567920"/>
        <c:crosses val="autoZero"/>
        <c:crossBetween val="between"/>
      </c:valAx>
      <c:serAx>
        <c:axId val="35363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txPr>
          <a:bodyPr/>
          <a:lstStyle/>
          <a:p>
            <a:pPr>
              <a:defRPr sz="1100" b="1">
                <a:solidFill>
                  <a:schemeClr val="bg1"/>
                </a:solidFill>
              </a:defRPr>
            </a:pPr>
            <a:endParaRPr lang="es-AR"/>
          </a:p>
        </c:txPr>
        <c:crossAx val="31756848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CBCBCB"/>
        </a:gs>
        <a:gs pos="13000">
          <a:schemeClr val="bg1">
            <a:lumMod val="50000"/>
          </a:schemeClr>
        </a:gs>
        <a:gs pos="21001">
          <a:schemeClr val="bg1">
            <a:lumMod val="65000"/>
          </a:schemeClr>
        </a:gs>
        <a:gs pos="44000">
          <a:srgbClr val="FFFFFF"/>
        </a:gs>
        <a:gs pos="72081">
          <a:schemeClr val="bg1">
            <a:lumMod val="65000"/>
          </a:schemeClr>
        </a:gs>
        <a:gs pos="67000">
          <a:srgbClr val="B2B2B2"/>
        </a:gs>
        <a:gs pos="70000">
          <a:schemeClr val="tx1">
            <a:lumMod val="50000"/>
            <a:lumOff val="50000"/>
          </a:schemeClr>
        </a:gs>
        <a:gs pos="95000">
          <a:schemeClr val="bg1">
            <a:lumMod val="50000"/>
          </a:schemeClr>
        </a:gs>
        <a:gs pos="100000">
          <a:schemeClr val="tx1">
            <a:lumMod val="65000"/>
            <a:lumOff val="35000"/>
          </a:schemeClr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bg1"/>
                </a:solidFill>
              </a:rPr>
              <a:t>Erogaciones Corrientes  -</a:t>
            </a:r>
            <a:r>
              <a:rPr lang="es-ES" baseline="0">
                <a:solidFill>
                  <a:schemeClr val="bg1"/>
                </a:solidFill>
              </a:rPr>
              <a:t> Ejercicio 2018</a:t>
            </a:r>
            <a:endParaRPr lang="es-E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5694808675231386"/>
          <c:y val="3.0660494361281761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02167663824631"/>
          <c:y val="0.23540019036082033"/>
          <c:w val="0.78770305885677339"/>
          <c:h val="0.65071933316027808"/>
        </c:manualLayout>
      </c:layout>
      <c:pie3DChart>
        <c:varyColors val="1"/>
        <c:ser>
          <c:idx val="1"/>
          <c:order val="0"/>
          <c:explosion val="25"/>
          <c:dPt>
            <c:idx val="0"/>
            <c:bubble3D val="0"/>
            <c:explosion val="17"/>
            <c:spPr>
              <a:gradFill rotWithShape="0">
                <a:gsLst>
                  <a:gs pos="0">
                    <a:srgbClr val="9999FF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"/>
            <c:bubble3D val="0"/>
            <c:spPr>
              <a:gradFill>
                <a:gsLst>
                  <a:gs pos="0">
                    <a:srgbClr val="00B050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</c:spPr>
          </c:dPt>
          <c:dLbls>
            <c:dLbl>
              <c:idx val="0"/>
              <c:layout>
                <c:manualLayout>
                  <c:x val="-3.2713955627341453E-2"/>
                  <c:y val="-0.169642074995402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488929268456828"/>
                  <c:y val="-2.5352658943109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9534513314040878E-2"/>
                  <c:y val="0.18317735760736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526464500384953"/>
                  <c:y val="4.204624103515722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TRANSFERENCIAS 
12%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1">
                  <a:lumMod val="85000"/>
                  <a:lumOff val="1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PERSONAL</c:v>
              </c:pt>
              <c:pt idx="1">
                <c:v>BIENES DE CONSUMO</c:v>
              </c:pt>
              <c:pt idx="2">
                <c:v>SERVICIOS</c:v>
              </c:pt>
              <c:pt idx="3">
                <c:v>TRANSFERENCIAS </c:v>
              </c:pt>
            </c:strLit>
          </c:cat>
          <c:val>
            <c:numRef>
              <c:f>('EJEC ANUAL'!$C$37,'EJEC ANUAL'!$C$38,'EJEC ANUAL'!$C$39,'EJEC ANUAL'!$C$40)</c:f>
              <c:numCache>
                <c:formatCode>_ [$$-2C0A]\ * #,##0.00_ ;_ [$$-2C0A]\ * \-#,##0.00_ ;_ [$$-2C0A]\ * "-"??_ ;_ @_ </c:formatCode>
                <c:ptCount val="4"/>
                <c:pt idx="0">
                  <c:v>481468926.47000003</c:v>
                </c:pt>
                <c:pt idx="1">
                  <c:v>79105234.040000007</c:v>
                </c:pt>
                <c:pt idx="2">
                  <c:v>513920567.31</c:v>
                </c:pt>
                <c:pt idx="3">
                  <c:v>154238990.13999999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bg1">
            <a:lumMod val="65000"/>
          </a:schemeClr>
        </a:solid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tx1">
            <a:lumMod val="50000"/>
            <a:lumOff val="50000"/>
          </a:schemeClr>
        </a:gs>
        <a:gs pos="0">
          <a:srgbClr val="5F5F5F"/>
        </a:gs>
        <a:gs pos="16000">
          <a:schemeClr val="bg1">
            <a:lumMod val="75000"/>
          </a:schemeClr>
        </a:gs>
        <a:gs pos="63000">
          <a:srgbClr val="FFFFFF"/>
        </a:gs>
        <a:gs pos="88000">
          <a:srgbClr val="B2B2B2"/>
        </a:gs>
        <a:gs pos="100000">
          <a:srgbClr val="292929"/>
        </a:gs>
        <a:gs pos="100000">
          <a:srgbClr val="777777"/>
        </a:gs>
        <a:gs pos="100000">
          <a:srgbClr val="EAEAEA"/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Resultado  Financiero  </a:t>
            </a:r>
          </a:p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2015 - 2016 - 2017</a:t>
            </a:r>
          </a:p>
        </c:rich>
      </c:tx>
      <c:layout>
        <c:manualLayout>
          <c:xMode val="edge"/>
          <c:yMode val="edge"/>
          <c:x val="0.34324306021690759"/>
          <c:y val="2.7174576112323889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-10"/>
      <c:rotY val="60"/>
      <c:depthPercent val="100"/>
      <c:rAngAx val="1"/>
    </c:view3D>
    <c:floor>
      <c:thickness val="0"/>
      <c:spPr>
        <a:gradFill>
          <a:gsLst>
            <a:gs pos="0">
              <a:srgbClr val="FC9FCB"/>
            </a:gs>
            <a:gs pos="100000">
              <a:srgbClr val="F8B049"/>
            </a:gs>
            <a:gs pos="100000">
              <a:srgbClr val="F8B049"/>
            </a:gs>
            <a:gs pos="100000">
              <a:srgbClr val="FEE7F2"/>
            </a:gs>
            <a:gs pos="100000">
              <a:srgbClr val="F952A0"/>
            </a:gs>
            <a:gs pos="100000">
              <a:srgbClr val="C50849"/>
            </a:gs>
            <a:gs pos="100000">
              <a:srgbClr val="B43E85"/>
            </a:gs>
            <a:gs pos="100000">
              <a:srgbClr val="F8B049"/>
            </a:gs>
          </a:gsLst>
          <a:lin ang="5400000" scaled="0"/>
        </a:gra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058358234891261E-2"/>
          <c:y val="0.18476690563174594"/>
          <c:w val="0.94733692399760627"/>
          <c:h val="0.7454129124922830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'GRAFICOS 02'!$S$17</c:f>
              <c:strCache>
                <c:ptCount val="1"/>
                <c:pt idx="0">
                  <c:v>2016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3399"/>
                </a:gs>
                <a:gs pos="100000">
                  <a:srgbClr val="FFC000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F0000"/>
                  </a:gs>
                  <a:gs pos="50000">
                    <a:srgbClr val="FF3399"/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4627161295559681E-2"/>
                  <c:y val="-2.053783277090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'GRAFICOS 02'!$S$18</c:f>
              <c:numCache>
                <c:formatCode>[$$-2C0A]\ #,##0;[$$-2C0A]\ \-#,##0</c:formatCode>
                <c:ptCount val="1"/>
                <c:pt idx="0">
                  <c:v>14903267.02</c:v>
                </c:pt>
              </c:numCache>
            </c:numRef>
          </c:val>
        </c:ser>
        <c:ser>
          <c:idx val="1"/>
          <c:order val="1"/>
          <c:tx>
            <c:strRef>
              <c:f>'GRAFICOS 02'!$T$17</c:f>
              <c:strCache>
                <c:ptCount val="1"/>
                <c:pt idx="0">
                  <c:v>2017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3467008484404566E-2"/>
                  <c:y val="-1.2918485189351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'GRAFICOS 02'!$T$18</c:f>
              <c:numCache>
                <c:formatCode>[$$-2C0A]\ #,##0;[$$-2C0A]\ \-#,##0</c:formatCode>
                <c:ptCount val="1"/>
                <c:pt idx="0">
                  <c:v>8287637.8499999996</c:v>
                </c:pt>
              </c:numCache>
            </c:numRef>
          </c:val>
        </c:ser>
        <c:ser>
          <c:idx val="2"/>
          <c:order val="2"/>
          <c:tx>
            <c:strRef>
              <c:f>'GRAFICOS 02'!$U$17</c:f>
              <c:strCache>
                <c:ptCount val="1"/>
                <c:pt idx="0">
                  <c:v>2018</c:v>
                </c:pt>
              </c:strCache>
            </c:strRef>
          </c:tx>
          <c:spPr>
            <a:gradFill>
              <a:gsLst>
                <a:gs pos="99000">
                  <a:srgbClr val="00B050"/>
                </a:gs>
                <a:gs pos="15000">
                  <a:srgbClr val="00B050"/>
                </a:gs>
                <a:gs pos="70000">
                  <a:srgbClr val="92D05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99000">
                    <a:srgbClr val="00B050"/>
                  </a:gs>
                  <a:gs pos="15000">
                    <a:srgbClr val="00B050"/>
                  </a:gs>
                  <a:gs pos="70000">
                    <a:srgbClr val="92D050"/>
                  </a:gs>
                  <a:gs pos="100000">
                    <a:srgbClr val="4D0808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1446011109076484E-2"/>
                  <c:y val="-2.029276340457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'GRAFICOS 02'!$U$18</c:f>
              <c:numCache>
                <c:formatCode>[$$-2C0A]\ #,##0;[$$-2C0A]\ \-#,##0</c:formatCode>
                <c:ptCount val="1"/>
                <c:pt idx="0">
                  <c:v>12323515.789999999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3295296"/>
        <c:axId val="358909264"/>
        <c:axId val="353637408"/>
      </c:bar3DChart>
      <c:catAx>
        <c:axId val="35329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358909264"/>
        <c:crosses val="autoZero"/>
        <c:auto val="1"/>
        <c:lblAlgn val="ctr"/>
        <c:lblOffset val="100"/>
        <c:noMultiLvlLbl val="0"/>
      </c:catAx>
      <c:valAx>
        <c:axId val="358909264"/>
        <c:scaling>
          <c:orientation val="minMax"/>
        </c:scaling>
        <c:delete val="1"/>
        <c:axPos val="l"/>
        <c:numFmt formatCode="[$$-2C0A]\ #,##0;[$$-2C0A]\ \-#,##0" sourceLinked="1"/>
        <c:majorTickMark val="out"/>
        <c:minorTickMark val="none"/>
        <c:tickLblPos val="nextTo"/>
        <c:crossAx val="353295296"/>
        <c:crosses val="autoZero"/>
        <c:crossBetween val="between"/>
      </c:valAx>
      <c:serAx>
        <c:axId val="35363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5890926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990017368336361"/>
          <c:y val="0.86003299587551552"/>
          <c:w val="0.6955218546941675"/>
          <c:h val="0.10949081364829397"/>
        </c:manualLayout>
      </c:layout>
      <c:overlay val="0"/>
      <c:spPr>
        <a:solidFill>
          <a:schemeClr val="tx1">
            <a:lumMod val="75000"/>
            <a:lumOff val="25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gap"/>
    <c:showDLblsOverMax val="0"/>
  </c:chart>
  <c:spPr>
    <a:gradFill>
      <a:gsLst>
        <a:gs pos="0">
          <a:schemeClr val="tx1">
            <a:lumMod val="50000"/>
            <a:lumOff val="50000"/>
          </a:schemeClr>
        </a:gs>
        <a:gs pos="17999">
          <a:srgbClr val="99CCFF"/>
        </a:gs>
        <a:gs pos="36000">
          <a:schemeClr val="bg1">
            <a:lumMod val="65000"/>
          </a:schemeClr>
        </a:gs>
        <a:gs pos="61000">
          <a:srgbClr val="CC99FF"/>
        </a:gs>
        <a:gs pos="82001">
          <a:srgbClr val="99CCFF"/>
        </a:gs>
        <a:gs pos="100000">
          <a:schemeClr val="bg1">
            <a:lumMod val="50000"/>
          </a:schemeClr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0.75" l="0.7" r="0.7" t="0.75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bg1"/>
                </a:solidFill>
              </a:rPr>
              <a:t>Ingresos </a:t>
            </a:r>
            <a:r>
              <a:rPr lang="es-ES" baseline="0">
                <a:solidFill>
                  <a:schemeClr val="bg1"/>
                </a:solidFill>
              </a:rPr>
              <a:t> Ejercicio 2018</a:t>
            </a:r>
            <a:endParaRPr lang="es-ES">
              <a:solidFill>
                <a:schemeClr val="bg1"/>
              </a:solidFill>
            </a:endParaRPr>
          </a:p>
        </c:rich>
      </c:tx>
      <c:layout/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5"/>
          <c:dPt>
            <c:idx val="0"/>
            <c:bubble3D val="0"/>
            <c:explosion val="9"/>
            <c:spPr>
              <a:gradFill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  <a:tileRect r="-100000" b="-10000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21"/>
            <c:spPr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2316748029583605"/>
                  <c:y val="-2.8733854524686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INGRESOS CORRIENTES
95%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3976018488819009"/>
                  <c:y val="8.80747161283484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INGRESOS DE CAPITAL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5052762291115463"/>
                  <c:y val="5.74474425886051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FUENTES FINANCIERAS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1">
                  <a:lumMod val="85000"/>
                  <a:lumOff val="1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('EJEC ANUAL'!$A$19,'EJEC ANUAL'!$A$24,'EJEC ANUAL'!$A$29,'EJEC ANUAL'!$A$31)</c:f>
              <c:strCache>
                <c:ptCount val="4"/>
                <c:pt idx="0">
                  <c:v>TOTAL INGRESOS CORRIENTES</c:v>
                </c:pt>
                <c:pt idx="1">
                  <c:v>TOTAL INGRESOS DE CAPITAL</c:v>
                </c:pt>
                <c:pt idx="2">
                  <c:v>TOTAL FUENTES FINANCIERAS</c:v>
                </c:pt>
                <c:pt idx="3">
                  <c:v>NO CLASIFICADOS</c:v>
                </c:pt>
              </c:strCache>
            </c:strRef>
          </c:cat>
          <c:val>
            <c:numRef>
              <c:f>('EJEC ANUAL'!$C$19,'EJEC ANUAL'!$C$24,'EJEC ANUAL'!$C$29,'EJEC ANUAL'!$C$31)</c:f>
              <c:numCache>
                <c:formatCode>_ [$$-2C0A]\ * #,##0.00_ ;_ [$$-2C0A]\ * \-#,##0.00_ ;_ [$$-2C0A]\ * "-"??_ ;_ @_ </c:formatCode>
                <c:ptCount val="4"/>
                <c:pt idx="0">
                  <c:v>1357127831.3800001</c:v>
                </c:pt>
                <c:pt idx="1">
                  <c:v>62117767.710000001</c:v>
                </c:pt>
                <c:pt idx="2">
                  <c:v>14825000</c:v>
                </c:pt>
                <c:pt idx="3">
                  <c:v>1309148.01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chemeClr val="bg2">
            <a:lumMod val="25000"/>
            <a:alpha val="71000"/>
          </a:schemeClr>
        </a:solid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tx1">
            <a:lumMod val="85000"/>
            <a:lumOff val="15000"/>
          </a:schemeClr>
        </a:gs>
        <a:gs pos="39999">
          <a:schemeClr val="accent3">
            <a:lumMod val="60000"/>
            <a:lumOff val="40000"/>
          </a:schemeClr>
        </a:gs>
        <a:gs pos="68000">
          <a:schemeClr val="accent3">
            <a:lumMod val="40000"/>
            <a:lumOff val="60000"/>
          </a:schemeClr>
        </a:gs>
        <a:gs pos="100000">
          <a:schemeClr val="tx1">
            <a:lumMod val="65000"/>
            <a:lumOff val="35000"/>
          </a:schemeClr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0.15748031496062992" l="0.31496062992125984" r="0.31496062992125984" t="0.39370078740157483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bg1"/>
                </a:solidFill>
              </a:rPr>
              <a:t>Erogaciones</a:t>
            </a:r>
            <a:r>
              <a:rPr lang="es-ES" baseline="0">
                <a:solidFill>
                  <a:schemeClr val="bg1"/>
                </a:solidFill>
              </a:rPr>
              <a:t>  Ejercicio 2018</a:t>
            </a:r>
            <a:endParaRPr lang="es-E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6623774068192868"/>
          <c:y val="4.164950535029275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4783145041768"/>
          <c:y val="0.27203022699085694"/>
          <c:w val="0.75457670301672541"/>
          <c:h val="0.62141530385624877"/>
        </c:manualLayout>
      </c:layout>
      <c:pie3DChart>
        <c:varyColors val="1"/>
        <c:ser>
          <c:idx val="1"/>
          <c:order val="0"/>
          <c:explosion val="25"/>
          <c:dPt>
            <c:idx val="0"/>
            <c:bubble3D val="0"/>
            <c:explosion val="17"/>
            <c:spPr>
              <a:gradFill rotWithShape="0">
                <a:gsLst>
                  <a:gs pos="0">
                    <a:schemeClr val="accent3">
                      <a:lumMod val="75000"/>
                    </a:schemeClr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 w="25400">
                <a:noFill/>
              </a:ln>
            </c:spPr>
          </c:dPt>
          <c:dPt>
            <c:idx val="3"/>
            <c:bubble3D val="0"/>
            <c:spPr>
              <a:gradFill>
                <a:gsLst>
                  <a:gs pos="0">
                    <a:srgbClr val="00B050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</c:spPr>
          </c:dPt>
          <c:dLbls>
            <c:dLbl>
              <c:idx val="0"/>
              <c:layout>
                <c:manualLayout>
                  <c:x val="0.11762706584753829"/>
                  <c:y val="-3.7617399735861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7311009200773"/>
                  <c:y val="1.871574970326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40025404516743102"/>
                  <c:y val="3.812695387598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1">
                  <a:lumMod val="85000"/>
                  <a:lumOff val="1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EROGACIONES CORRIENTES</c:v>
              </c:pt>
              <c:pt idx="1">
                <c:v>EROGACIONES DE CAPITAL</c:v>
              </c:pt>
              <c:pt idx="2">
                <c:v>AMORTIZACION DE LA DEUDA</c:v>
              </c:pt>
              <c:pt idx="3">
                <c:v>NO CLASIFICADOS</c:v>
              </c:pt>
            </c:strLit>
          </c:cat>
          <c:val>
            <c:numRef>
              <c:f>('EJEC ANUAL'!$C$41,'EJEC ANUAL'!$C$48,'EJEC ANUAL'!$C$52)</c:f>
              <c:numCache>
                <c:formatCode>_ [$$-2C0A]\ * #,##0.00_ ;_ [$$-2C0A]\ * \-#,##0.00_ ;_ [$$-2C0A]\ * "-"??_ ;_ @_ </c:formatCode>
                <c:ptCount val="3"/>
                <c:pt idx="0">
                  <c:v>1228733717.96</c:v>
                </c:pt>
                <c:pt idx="1">
                  <c:v>137013445.44999999</c:v>
                </c:pt>
                <c:pt idx="2">
                  <c:v>8378486.0099999998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bg1">
            <a:lumMod val="75000"/>
          </a:schemeClr>
        </a:solid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tx1">
            <a:lumMod val="50000"/>
            <a:lumOff val="50000"/>
          </a:schemeClr>
        </a:gs>
        <a:gs pos="0">
          <a:srgbClr val="5F5F5F"/>
        </a:gs>
        <a:gs pos="16000">
          <a:schemeClr val="accent4">
            <a:lumMod val="60000"/>
            <a:lumOff val="40000"/>
          </a:schemeClr>
        </a:gs>
        <a:gs pos="63000">
          <a:srgbClr val="FFFFFF"/>
        </a:gs>
        <a:gs pos="82000">
          <a:schemeClr val="accent4">
            <a:lumMod val="60000"/>
            <a:lumOff val="40000"/>
          </a:schemeClr>
        </a:gs>
        <a:gs pos="100000">
          <a:srgbClr val="292929"/>
        </a:gs>
        <a:gs pos="100000">
          <a:srgbClr val="777777"/>
        </a:gs>
        <a:gs pos="100000">
          <a:srgbClr val="EAEAEA"/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bg1"/>
                </a:solidFill>
              </a:rPr>
              <a:t>Egresos Totales 2016 - 2017 - 2018</a:t>
            </a:r>
          </a:p>
        </c:rich>
      </c:tx>
      <c:layout>
        <c:manualLayout>
          <c:xMode val="edge"/>
          <c:yMode val="edge"/>
          <c:x val="0.20725598402962089"/>
          <c:y val="4.1850871482107872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view3D>
      <c:rotX val="10"/>
      <c:rotY val="60"/>
      <c:depthPercent val="100"/>
      <c:rAngAx val="1"/>
    </c:view3D>
    <c:floor>
      <c:thickness val="0"/>
      <c:spPr>
        <a:gradFill>
          <a:gsLst>
            <a:gs pos="0">
              <a:srgbClr val="FC9FCB"/>
            </a:gs>
            <a:gs pos="100000">
              <a:srgbClr val="F8B049"/>
            </a:gs>
            <a:gs pos="100000">
              <a:srgbClr val="F8B049"/>
            </a:gs>
            <a:gs pos="100000">
              <a:srgbClr val="FEE7F2"/>
            </a:gs>
            <a:gs pos="100000">
              <a:srgbClr val="F952A0"/>
            </a:gs>
            <a:gs pos="100000">
              <a:srgbClr val="C50849"/>
            </a:gs>
            <a:gs pos="100000">
              <a:srgbClr val="B43E85"/>
            </a:gs>
            <a:gs pos="100000">
              <a:srgbClr val="F8B049"/>
            </a:gs>
          </a:gsLst>
          <a:lin ang="5400000" scaled="0"/>
        </a:gra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84739376214529E-2"/>
          <c:y val="0.11659463396062024"/>
          <c:w val="0.94733692399760627"/>
          <c:h val="0.80624224512840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'GRAFICOS 02'!$S$13</c:f>
              <c:strCache>
                <c:ptCount val="1"/>
                <c:pt idx="0">
                  <c:v>2016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75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75000"/>
                    </a:schemeClr>
                  </a:gs>
                  <a:gs pos="50000">
                    <a:srgbClr val="7030A0"/>
                  </a:gs>
                  <a:gs pos="100000">
                    <a:srgbClr val="E01ED2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816411715055442E-2"/>
                  <c:y val="-6.52384692322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'GRAFICOS 02'!$S$14</c:f>
              <c:numCache>
                <c:formatCode>[$$-2C0A]\ #,##0</c:formatCode>
                <c:ptCount val="1"/>
                <c:pt idx="0">
                  <c:v>788027833</c:v>
                </c:pt>
              </c:numCache>
            </c:numRef>
          </c:val>
        </c:ser>
        <c:ser>
          <c:idx val="1"/>
          <c:order val="1"/>
          <c:tx>
            <c:strRef>
              <c:f>'GRAFICOS 02'!$T$13</c:f>
              <c:strCache>
                <c:ptCount val="1"/>
                <c:pt idx="0">
                  <c:v>2017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0070C0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8948469357984393E-3"/>
                  <c:y val="-2.397473314310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'GRAFICOS 02'!$T$14</c:f>
              <c:numCache>
                <c:formatCode>[$$-2C0A]\ #,##0</c:formatCode>
                <c:ptCount val="1"/>
                <c:pt idx="0">
                  <c:v>1043388170.46</c:v>
                </c:pt>
              </c:numCache>
            </c:numRef>
          </c:val>
        </c:ser>
        <c:ser>
          <c:idx val="2"/>
          <c:order val="2"/>
          <c:tx>
            <c:strRef>
              <c:f>'GRAFICOS 02'!$U$13</c:f>
              <c:strCache>
                <c:ptCount val="1"/>
                <c:pt idx="0">
                  <c:v>2018</c:v>
                </c:pt>
              </c:strCache>
            </c:strRef>
          </c:tx>
          <c:spPr>
            <a:gradFill>
              <a:gsLst>
                <a:gs pos="99000">
                  <a:srgbClr val="FFF200"/>
                </a:gs>
                <a:gs pos="1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99000">
                    <a:srgbClr val="FFF200"/>
                  </a:gs>
                  <a:gs pos="1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9.6335715687644E-2"/>
                  <c:y val="-2.386129897806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'GRAFICOS 02'!$U$14</c:f>
              <c:numCache>
                <c:formatCode>[$$-2C0A]\ #,##0</c:formatCode>
                <c:ptCount val="1"/>
                <c:pt idx="0">
                  <c:v>1423056231.3099999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046240"/>
        <c:axId val="317358144"/>
        <c:axId val="353638032"/>
      </c:bar3DChart>
      <c:catAx>
        <c:axId val="37304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7358144"/>
        <c:crosses val="autoZero"/>
        <c:auto val="1"/>
        <c:lblAlgn val="ctr"/>
        <c:lblOffset val="100"/>
        <c:noMultiLvlLbl val="0"/>
      </c:catAx>
      <c:valAx>
        <c:axId val="317358144"/>
        <c:scaling>
          <c:orientation val="minMax"/>
        </c:scaling>
        <c:delete val="1"/>
        <c:axPos val="l"/>
        <c:numFmt formatCode="[$$-2C0A]\ #,##0" sourceLinked="1"/>
        <c:majorTickMark val="out"/>
        <c:minorTickMark val="none"/>
        <c:tickLblPos val="nextTo"/>
        <c:crossAx val="373046240"/>
        <c:crosses val="autoZero"/>
        <c:crossBetween val="between"/>
      </c:valAx>
      <c:serAx>
        <c:axId val="353638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txPr>
          <a:bodyPr/>
          <a:lstStyle/>
          <a:p>
            <a:pPr>
              <a:defRPr sz="1100" b="1">
                <a:solidFill>
                  <a:schemeClr val="bg1"/>
                </a:solidFill>
              </a:defRPr>
            </a:pPr>
            <a:endParaRPr lang="es-AR"/>
          </a:p>
        </c:txPr>
        <c:crossAx val="31735814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bg1">
            <a:lumMod val="50000"/>
          </a:schemeClr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jpe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38100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38100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219071</xdr:colOff>
      <xdr:row>0</xdr:row>
      <xdr:rowOff>0</xdr:rowOff>
    </xdr:from>
    <xdr:to>
      <xdr:col>0</xdr:col>
      <xdr:colOff>1238250</xdr:colOff>
      <xdr:row>5</xdr:row>
      <xdr:rowOff>171450</xdr:rowOff>
    </xdr:to>
    <xdr:pic>
      <xdr:nvPicPr>
        <xdr:cNvPr id="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1" y="0"/>
          <a:ext cx="1019179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11</xdr:col>
      <xdr:colOff>285750</xdr:colOff>
      <xdr:row>6</xdr:row>
      <xdr:rowOff>27700</xdr:rowOff>
    </xdr:to>
    <xdr:pic>
      <xdr:nvPicPr>
        <xdr:cNvPr id="102" name="3 Imagen" descr="LOGOS INSTITUCIONALES_20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08" r="9941"/>
        <a:stretch>
          <a:fillRect/>
        </a:stretch>
      </xdr:blipFill>
      <xdr:spPr bwMode="auto">
        <a:xfrm>
          <a:off x="9410700" y="0"/>
          <a:ext cx="1362075" cy="119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9525</xdr:rowOff>
    </xdr:to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9525</xdr:rowOff>
    </xdr:to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83932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83932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839325"/>
          <a:ext cx="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39325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9525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9525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9525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3</xdr:row>
      <xdr:rowOff>190500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161925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9525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3</xdr:row>
      <xdr:rowOff>190500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161925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9525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3</xdr:row>
      <xdr:rowOff>190500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161925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0</xdr:col>
      <xdr:colOff>1133475</xdr:colOff>
      <xdr:row>5</xdr:row>
      <xdr:rowOff>86880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000125" cy="10203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47625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9525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28575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9525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28575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4</xdr:row>
      <xdr:rowOff>9525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171450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9525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3</xdr:row>
      <xdr:rowOff>190500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161925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9525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3</xdr:row>
      <xdr:rowOff>190500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1371600</xdr:colOff>
      <xdr:row>3</xdr:row>
      <xdr:rowOff>161925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525"/>
          <a:ext cx="9525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1371600</xdr:colOff>
      <xdr:row>4</xdr:row>
      <xdr:rowOff>9525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7150"/>
          <a:ext cx="95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1276350</xdr:colOff>
      <xdr:row>3</xdr:row>
      <xdr:rowOff>190500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050"/>
          <a:ext cx="9525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0</xdr:row>
      <xdr:rowOff>0</xdr:rowOff>
    </xdr:from>
    <xdr:to>
      <xdr:col>5</xdr:col>
      <xdr:colOff>476251</xdr:colOff>
      <xdr:row>6</xdr:row>
      <xdr:rowOff>0</xdr:rowOff>
    </xdr:to>
    <xdr:pic>
      <xdr:nvPicPr>
        <xdr:cNvPr id="61" name="3 Imagen" descr="LOGOS INSTITUCIONALES_20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08" r="9941"/>
        <a:stretch>
          <a:fillRect/>
        </a:stretch>
      </xdr:blipFill>
      <xdr:spPr bwMode="auto">
        <a:xfrm>
          <a:off x="5524500" y="0"/>
          <a:ext cx="1209676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47625</xdr:rowOff>
    </xdr:from>
    <xdr:to>
      <xdr:col>5</xdr:col>
      <xdr:colOff>666749</xdr:colOff>
      <xdr:row>59</xdr:row>
      <xdr:rowOff>66675</xdr:rowOff>
    </xdr:to>
    <xdr:graphicFrame macro="">
      <xdr:nvGraphicFramePr>
        <xdr:cNvPr id="6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7</xdr:row>
      <xdr:rowOff>38101</xdr:rowOff>
    </xdr:from>
    <xdr:to>
      <xdr:col>13</xdr:col>
      <xdr:colOff>152400</xdr:colOff>
      <xdr:row>22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133349</xdr:colOff>
      <xdr:row>23</xdr:row>
      <xdr:rowOff>104775</xdr:rowOff>
    </xdr:from>
    <xdr:to>
      <xdr:col>9</xdr:col>
      <xdr:colOff>400050</xdr:colOff>
      <xdr:row>39</xdr:row>
      <xdr:rowOff>104775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638176</xdr:colOff>
      <xdr:row>44</xdr:row>
      <xdr:rowOff>57150</xdr:rowOff>
    </xdr:from>
    <xdr:to>
      <xdr:col>13</xdr:col>
      <xdr:colOff>38100</xdr:colOff>
      <xdr:row>60</xdr:row>
      <xdr:rowOff>0</xdr:rowOff>
    </xdr:to>
    <xdr:graphicFrame macro="">
      <xdr:nvGraphicFramePr>
        <xdr:cNvPr id="5" name="Gráfico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457201</xdr:colOff>
      <xdr:row>109</xdr:row>
      <xdr:rowOff>85724</xdr:rowOff>
    </xdr:from>
    <xdr:to>
      <xdr:col>6</xdr:col>
      <xdr:colOff>581025</xdr:colOff>
      <xdr:row>129</xdr:row>
      <xdr:rowOff>95250</xdr:rowOff>
    </xdr:to>
    <xdr:graphicFrame macro="">
      <xdr:nvGraphicFramePr>
        <xdr:cNvPr id="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7</xdr:row>
      <xdr:rowOff>19051</xdr:rowOff>
    </xdr:from>
    <xdr:to>
      <xdr:col>6</xdr:col>
      <xdr:colOff>304800</xdr:colOff>
      <xdr:row>22</xdr:row>
      <xdr:rowOff>66675</xdr:rowOff>
    </xdr:to>
    <xdr:graphicFrame macro="">
      <xdr:nvGraphicFramePr>
        <xdr:cNvPr id="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44</xdr:row>
      <xdr:rowOff>19050</xdr:rowOff>
    </xdr:from>
    <xdr:to>
      <xdr:col>6</xdr:col>
      <xdr:colOff>142875</xdr:colOff>
      <xdr:row>59</xdr:row>
      <xdr:rowOff>152400</xdr:rowOff>
    </xdr:to>
    <xdr:graphicFrame macro="">
      <xdr:nvGraphicFramePr>
        <xdr:cNvPr id="10" name="Gráfico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61</xdr:row>
      <xdr:rowOff>152402</xdr:rowOff>
    </xdr:from>
    <xdr:to>
      <xdr:col>9</xdr:col>
      <xdr:colOff>561975</xdr:colOff>
      <xdr:row>79</xdr:row>
      <xdr:rowOff>38100</xdr:rowOff>
    </xdr:to>
    <xdr:graphicFrame macro="">
      <xdr:nvGraphicFramePr>
        <xdr:cNvPr id="1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7</xdr:row>
      <xdr:rowOff>123825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7</xdr:row>
      <xdr:rowOff>19050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7</xdr:row>
      <xdr:rowOff>123825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6</xdr:row>
      <xdr:rowOff>161925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7</xdr:row>
      <xdr:rowOff>123825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7</xdr:row>
      <xdr:rowOff>19050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7</xdr:row>
      <xdr:rowOff>123825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6</xdr:row>
      <xdr:rowOff>161925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7</xdr:row>
      <xdr:rowOff>123825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7</xdr:row>
      <xdr:rowOff>19050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7</xdr:row>
      <xdr:rowOff>123825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6</xdr:row>
      <xdr:rowOff>161925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7</xdr:row>
      <xdr:rowOff>123825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7</xdr:row>
      <xdr:rowOff>123825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7</xdr:row>
      <xdr:rowOff>19050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7</xdr:row>
      <xdr:rowOff>123825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6</xdr:row>
      <xdr:rowOff>161925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6</xdr:row>
      <xdr:rowOff>133350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6</xdr:row>
      <xdr:rowOff>133350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6</xdr:row>
      <xdr:rowOff>114300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6</xdr:row>
      <xdr:rowOff>104775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6</xdr:row>
      <xdr:rowOff>114300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6</xdr:row>
      <xdr:rowOff>47625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6</xdr:row>
      <xdr:rowOff>133350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6</xdr:row>
      <xdr:rowOff>133350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6</xdr:row>
      <xdr:rowOff>114300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6</xdr:row>
      <xdr:rowOff>104775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6</xdr:row>
      <xdr:rowOff>114300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6</xdr:row>
      <xdr:rowOff>47625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6</xdr:row>
      <xdr:rowOff>47625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6</xdr:row>
      <xdr:rowOff>47625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6</xdr:row>
      <xdr:rowOff>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180975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6</xdr:row>
      <xdr:rowOff>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152400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66675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66675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66675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66675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1</xdr:col>
      <xdr:colOff>304556</xdr:colOff>
      <xdr:row>6</xdr:row>
      <xdr:rowOff>38100</xdr:rowOff>
    </xdr:to>
    <xdr:pic>
      <xdr:nvPicPr>
        <xdr:cNvPr id="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1047506" cy="981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47625</xdr:rowOff>
    </xdr:to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47625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47625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95250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47625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95250</xdr:rowOff>
    </xdr:to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47625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1</xdr:row>
      <xdr:rowOff>19050</xdr:rowOff>
    </xdr:from>
    <xdr:to>
      <xdr:col>1</xdr:col>
      <xdr:colOff>0</xdr:colOff>
      <xdr:row>5</xdr:row>
      <xdr:rowOff>152400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57150</xdr:rowOff>
    </xdr:from>
    <xdr:to>
      <xdr:col>1</xdr:col>
      <xdr:colOff>0</xdr:colOff>
      <xdr:row>5</xdr:row>
      <xdr:rowOff>152400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19050</xdr:rowOff>
    </xdr:from>
    <xdr:to>
      <xdr:col>1</xdr:col>
      <xdr:colOff>0</xdr:colOff>
      <xdr:row>5</xdr:row>
      <xdr:rowOff>95250</xdr:rowOff>
    </xdr:to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1</xdr:row>
      <xdr:rowOff>0</xdr:rowOff>
    </xdr:from>
    <xdr:to>
      <xdr:col>1</xdr:col>
      <xdr:colOff>0</xdr:colOff>
      <xdr:row>5</xdr:row>
      <xdr:rowOff>152400</xdr:rowOff>
    </xdr:to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9525</xdr:rowOff>
    </xdr:from>
    <xdr:to>
      <xdr:col>1</xdr:col>
      <xdr:colOff>0</xdr:colOff>
      <xdr:row>5</xdr:row>
      <xdr:rowOff>47625</xdr:rowOff>
    </xdr:to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542926</xdr:colOff>
      <xdr:row>0</xdr:row>
      <xdr:rowOff>57150</xdr:rowOff>
    </xdr:from>
    <xdr:to>
      <xdr:col>13</xdr:col>
      <xdr:colOff>104776</xdr:colOff>
      <xdr:row>5</xdr:row>
      <xdr:rowOff>133350</xdr:rowOff>
    </xdr:to>
    <xdr:pic>
      <xdr:nvPicPr>
        <xdr:cNvPr id="115" name="3 Imagen" descr="LOGOS INSTITUCIONALES_20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08" r="9941"/>
        <a:stretch>
          <a:fillRect/>
        </a:stretch>
      </xdr:blipFill>
      <xdr:spPr bwMode="auto">
        <a:xfrm>
          <a:off x="8924926" y="57150"/>
          <a:ext cx="1085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152400</xdr:rowOff>
    </xdr:to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48</xdr:row>
      <xdr:rowOff>85725</xdr:rowOff>
    </xdr:to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49</xdr:row>
      <xdr:rowOff>19050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1066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28575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152400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48</xdr:row>
      <xdr:rowOff>85725</xdr:rowOff>
    </xdr:to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49</xdr:row>
      <xdr:rowOff>19050</xdr:rowOff>
    </xdr:to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1066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28575</xdr:rowOff>
    </xdr:to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152400</xdr:rowOff>
    </xdr:to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48</xdr:row>
      <xdr:rowOff>85725</xdr:rowOff>
    </xdr:to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49</xdr:row>
      <xdr:rowOff>19050</xdr:rowOff>
    </xdr:to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1066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28575</xdr:rowOff>
    </xdr:to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49</xdr:row>
      <xdr:rowOff>0</xdr:rowOff>
    </xdr:to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152400</xdr:rowOff>
    </xdr:to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48</xdr:row>
      <xdr:rowOff>85725</xdr:rowOff>
    </xdr:to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49</xdr:row>
      <xdr:rowOff>19050</xdr:rowOff>
    </xdr:to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1066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48</xdr:row>
      <xdr:rowOff>28575</xdr:rowOff>
    </xdr:to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180975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180975</xdr:rowOff>
    </xdr:to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47</xdr:row>
      <xdr:rowOff>123825</xdr:rowOff>
    </xdr:to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152400</xdr:rowOff>
    </xdr:to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180975</xdr:rowOff>
    </xdr:to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47</xdr:row>
      <xdr:rowOff>104775</xdr:rowOff>
    </xdr:to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180975</xdr:rowOff>
    </xdr:to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180975</xdr:rowOff>
    </xdr:to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47</xdr:row>
      <xdr:rowOff>123825</xdr:rowOff>
    </xdr:to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152400</xdr:rowOff>
    </xdr:to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180975</xdr:rowOff>
    </xdr:to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47</xdr:row>
      <xdr:rowOff>104775</xdr:rowOff>
    </xdr:to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95250</xdr:rowOff>
    </xdr:to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95250</xdr:rowOff>
    </xdr:to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28575</xdr:rowOff>
    </xdr:to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57150</xdr:rowOff>
    </xdr:to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704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47</xdr:row>
      <xdr:rowOff>9525</xdr:rowOff>
    </xdr:to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46</xdr:row>
      <xdr:rowOff>161925</xdr:rowOff>
    </xdr:to>
    <xdr:pic>
      <xdr:nvPicPr>
        <xdr:cNvPr id="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46</xdr:row>
      <xdr:rowOff>161925</xdr:rowOff>
    </xdr:to>
    <xdr:pic>
      <xdr:nvPicPr>
        <xdr:cNvPr id="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43</xdr:row>
      <xdr:rowOff>0</xdr:rowOff>
    </xdr:from>
    <xdr:to>
      <xdr:col>1</xdr:col>
      <xdr:colOff>0</xdr:colOff>
      <xdr:row>47</xdr:row>
      <xdr:rowOff>0</xdr:rowOff>
    </xdr:to>
    <xdr:pic>
      <xdr:nvPicPr>
        <xdr:cNvPr id="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152400</xdr:rowOff>
    </xdr:to>
    <xdr:pic>
      <xdr:nvPicPr>
        <xdr:cNvPr id="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771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43</xdr:row>
      <xdr:rowOff>0</xdr:rowOff>
    </xdr:from>
    <xdr:to>
      <xdr:col>1</xdr:col>
      <xdr:colOff>0</xdr:colOff>
      <xdr:row>46</xdr:row>
      <xdr:rowOff>161925</xdr:rowOff>
    </xdr:to>
    <xdr:pic>
      <xdr:nvPicPr>
        <xdr:cNvPr id="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39025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43</xdr:row>
      <xdr:rowOff>0</xdr:rowOff>
    </xdr:from>
    <xdr:to>
      <xdr:col>1</xdr:col>
      <xdr:colOff>0</xdr:colOff>
      <xdr:row>47</xdr:row>
      <xdr:rowOff>19050</xdr:rowOff>
    </xdr:to>
    <xdr:pic>
      <xdr:nvPicPr>
        <xdr:cNvPr id="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19975"/>
          <a:ext cx="0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43</xdr:row>
      <xdr:rowOff>0</xdr:rowOff>
    </xdr:from>
    <xdr:to>
      <xdr:col>1</xdr:col>
      <xdr:colOff>0</xdr:colOff>
      <xdr:row>46</xdr:row>
      <xdr:rowOff>171450</xdr:rowOff>
    </xdr:to>
    <xdr:pic>
      <xdr:nvPicPr>
        <xdr:cNvPr id="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4295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103</xdr:row>
      <xdr:rowOff>0</xdr:rowOff>
    </xdr:to>
    <xdr:pic>
      <xdr:nvPicPr>
        <xdr:cNvPr id="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102</xdr:row>
      <xdr:rowOff>104775</xdr:rowOff>
    </xdr:to>
    <xdr:pic>
      <xdr:nvPicPr>
        <xdr:cNvPr id="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103</xdr:row>
      <xdr:rowOff>57150</xdr:rowOff>
    </xdr:to>
    <xdr:pic>
      <xdr:nvPicPr>
        <xdr:cNvPr id="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102</xdr:row>
      <xdr:rowOff>47625</xdr:rowOff>
    </xdr:to>
    <xdr:pic>
      <xdr:nvPicPr>
        <xdr:cNvPr id="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103</xdr:row>
      <xdr:rowOff>0</xdr:rowOff>
    </xdr:to>
    <xdr:pic>
      <xdr:nvPicPr>
        <xdr:cNvPr id="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102</xdr:row>
      <xdr:rowOff>104775</xdr:rowOff>
    </xdr:to>
    <xdr:pic>
      <xdr:nvPicPr>
        <xdr:cNvPr id="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103</xdr:row>
      <xdr:rowOff>57150</xdr:rowOff>
    </xdr:to>
    <xdr:pic>
      <xdr:nvPicPr>
        <xdr:cNvPr id="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102</xdr:row>
      <xdr:rowOff>47625</xdr:rowOff>
    </xdr:to>
    <xdr:pic>
      <xdr:nvPicPr>
        <xdr:cNvPr id="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103</xdr:row>
      <xdr:rowOff>0</xdr:rowOff>
    </xdr:to>
    <xdr:pic>
      <xdr:nvPicPr>
        <xdr:cNvPr id="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102</xdr:row>
      <xdr:rowOff>104775</xdr:rowOff>
    </xdr:to>
    <xdr:pic>
      <xdr:nvPicPr>
        <xdr:cNvPr id="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103</xdr:row>
      <xdr:rowOff>57150</xdr:rowOff>
    </xdr:to>
    <xdr:pic>
      <xdr:nvPicPr>
        <xdr:cNvPr id="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102</xdr:row>
      <xdr:rowOff>47625</xdr:rowOff>
    </xdr:to>
    <xdr:pic>
      <xdr:nvPicPr>
        <xdr:cNvPr id="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103</xdr:row>
      <xdr:rowOff>38100</xdr:rowOff>
    </xdr:to>
    <xdr:pic>
      <xdr:nvPicPr>
        <xdr:cNvPr id="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103</xdr:row>
      <xdr:rowOff>0</xdr:rowOff>
    </xdr:to>
    <xdr:pic>
      <xdr:nvPicPr>
        <xdr:cNvPr id="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102</xdr:row>
      <xdr:rowOff>104775</xdr:rowOff>
    </xdr:to>
    <xdr:pic>
      <xdr:nvPicPr>
        <xdr:cNvPr id="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103</xdr:row>
      <xdr:rowOff>57150</xdr:rowOff>
    </xdr:to>
    <xdr:pic>
      <xdr:nvPicPr>
        <xdr:cNvPr id="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102</xdr:row>
      <xdr:rowOff>47625</xdr:rowOff>
    </xdr:to>
    <xdr:pic>
      <xdr:nvPicPr>
        <xdr:cNvPr id="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102</xdr:row>
      <xdr:rowOff>9525</xdr:rowOff>
    </xdr:to>
    <xdr:pic>
      <xdr:nvPicPr>
        <xdr:cNvPr id="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102</xdr:row>
      <xdr:rowOff>9525</xdr:rowOff>
    </xdr:to>
    <xdr:pic>
      <xdr:nvPicPr>
        <xdr:cNvPr id="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142875</xdr:rowOff>
    </xdr:to>
    <xdr:pic>
      <xdr:nvPicPr>
        <xdr:cNvPr id="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161925</xdr:rowOff>
    </xdr:to>
    <xdr:pic>
      <xdr:nvPicPr>
        <xdr:cNvPr id="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102</xdr:row>
      <xdr:rowOff>9525</xdr:rowOff>
    </xdr:to>
    <xdr:pic>
      <xdr:nvPicPr>
        <xdr:cNvPr id="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123825</xdr:rowOff>
    </xdr:to>
    <xdr:pic>
      <xdr:nvPicPr>
        <xdr:cNvPr id="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102</xdr:row>
      <xdr:rowOff>9525</xdr:rowOff>
    </xdr:to>
    <xdr:pic>
      <xdr:nvPicPr>
        <xdr:cNvPr id="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102</xdr:row>
      <xdr:rowOff>9525</xdr:rowOff>
    </xdr:to>
    <xdr:pic>
      <xdr:nvPicPr>
        <xdr:cNvPr id="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142875</xdr:rowOff>
    </xdr:to>
    <xdr:pic>
      <xdr:nvPicPr>
        <xdr:cNvPr id="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161925</xdr:rowOff>
    </xdr:to>
    <xdr:pic>
      <xdr:nvPicPr>
        <xdr:cNvPr id="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102</xdr:row>
      <xdr:rowOff>9525</xdr:rowOff>
    </xdr:to>
    <xdr:pic>
      <xdr:nvPicPr>
        <xdr:cNvPr id="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123825</xdr:rowOff>
    </xdr:to>
    <xdr:pic>
      <xdr:nvPicPr>
        <xdr:cNvPr id="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114300</xdr:rowOff>
    </xdr:to>
    <xdr:pic>
      <xdr:nvPicPr>
        <xdr:cNvPr id="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114300</xdr:rowOff>
    </xdr:to>
    <xdr:pic>
      <xdr:nvPicPr>
        <xdr:cNvPr id="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76200</xdr:rowOff>
    </xdr:to>
    <xdr:pic>
      <xdr:nvPicPr>
        <xdr:cNvPr id="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114300</xdr:rowOff>
    </xdr:to>
    <xdr:pic>
      <xdr:nvPicPr>
        <xdr:cNvPr id="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133350</xdr:rowOff>
    </xdr:to>
    <xdr:pic>
      <xdr:nvPicPr>
        <xdr:cNvPr id="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95250</xdr:rowOff>
    </xdr:to>
    <xdr:pic>
      <xdr:nvPicPr>
        <xdr:cNvPr id="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57150</xdr:rowOff>
    </xdr:to>
    <xdr:pic>
      <xdr:nvPicPr>
        <xdr:cNvPr id="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57150</xdr:rowOff>
    </xdr:to>
    <xdr:pic>
      <xdr:nvPicPr>
        <xdr:cNvPr id="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98</xdr:row>
      <xdr:rowOff>0</xdr:rowOff>
    </xdr:from>
    <xdr:to>
      <xdr:col>1</xdr:col>
      <xdr:colOff>0</xdr:colOff>
      <xdr:row>101</xdr:row>
      <xdr:rowOff>85725</xdr:rowOff>
    </xdr:to>
    <xdr:pic>
      <xdr:nvPicPr>
        <xdr:cNvPr id="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47625</xdr:rowOff>
    </xdr:to>
    <xdr:pic>
      <xdr:nvPicPr>
        <xdr:cNvPr id="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01850"/>
          <a:ext cx="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98</xdr:row>
      <xdr:rowOff>0</xdr:rowOff>
    </xdr:from>
    <xdr:to>
      <xdr:col>1</xdr:col>
      <xdr:colOff>0</xdr:colOff>
      <xdr:row>101</xdr:row>
      <xdr:rowOff>57150</xdr:rowOff>
    </xdr:to>
    <xdr:pic>
      <xdr:nvPicPr>
        <xdr:cNvPr id="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63750"/>
          <a:ext cx="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98</xdr:row>
      <xdr:rowOff>0</xdr:rowOff>
    </xdr:from>
    <xdr:to>
      <xdr:col>1</xdr:col>
      <xdr:colOff>0</xdr:colOff>
      <xdr:row>101</xdr:row>
      <xdr:rowOff>104775</xdr:rowOff>
    </xdr:to>
    <xdr:pic>
      <xdr:nvPicPr>
        <xdr:cNvPr id="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98</xdr:row>
      <xdr:rowOff>0</xdr:rowOff>
    </xdr:from>
    <xdr:to>
      <xdr:col>1</xdr:col>
      <xdr:colOff>0</xdr:colOff>
      <xdr:row>101</xdr:row>
      <xdr:rowOff>66675</xdr:rowOff>
    </xdr:to>
    <xdr:pic>
      <xdr:nvPicPr>
        <xdr:cNvPr id="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54225"/>
          <a:ext cx="0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45</xdr:row>
      <xdr:rowOff>47625</xdr:rowOff>
    </xdr:to>
    <xdr:pic>
      <xdr:nvPicPr>
        <xdr:cNvPr id="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44</xdr:row>
      <xdr:rowOff>161925</xdr:rowOff>
    </xdr:to>
    <xdr:pic>
      <xdr:nvPicPr>
        <xdr:cNvPr id="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45</xdr:row>
      <xdr:rowOff>104775</xdr:rowOff>
    </xdr:to>
    <xdr:pic>
      <xdr:nvPicPr>
        <xdr:cNvPr id="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44</xdr:row>
      <xdr:rowOff>104775</xdr:rowOff>
    </xdr:to>
    <xdr:pic>
      <xdr:nvPicPr>
        <xdr:cNvPr id="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45</xdr:row>
      <xdr:rowOff>47625</xdr:rowOff>
    </xdr:to>
    <xdr:pic>
      <xdr:nvPicPr>
        <xdr:cNvPr id="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44</xdr:row>
      <xdr:rowOff>161925</xdr:rowOff>
    </xdr:to>
    <xdr:pic>
      <xdr:nvPicPr>
        <xdr:cNvPr id="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45</xdr:row>
      <xdr:rowOff>104775</xdr:rowOff>
    </xdr:to>
    <xdr:pic>
      <xdr:nvPicPr>
        <xdr:cNvPr id="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44</xdr:row>
      <xdr:rowOff>104775</xdr:rowOff>
    </xdr:to>
    <xdr:pic>
      <xdr:nvPicPr>
        <xdr:cNvPr id="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45</xdr:row>
      <xdr:rowOff>47625</xdr:rowOff>
    </xdr:to>
    <xdr:pic>
      <xdr:nvPicPr>
        <xdr:cNvPr id="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44</xdr:row>
      <xdr:rowOff>161925</xdr:rowOff>
    </xdr:to>
    <xdr:pic>
      <xdr:nvPicPr>
        <xdr:cNvPr id="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45</xdr:row>
      <xdr:rowOff>104775</xdr:rowOff>
    </xdr:to>
    <xdr:pic>
      <xdr:nvPicPr>
        <xdr:cNvPr id="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44</xdr:row>
      <xdr:rowOff>104775</xdr:rowOff>
    </xdr:to>
    <xdr:pic>
      <xdr:nvPicPr>
        <xdr:cNvPr id="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45</xdr:row>
      <xdr:rowOff>85725</xdr:rowOff>
    </xdr:to>
    <xdr:pic>
      <xdr:nvPicPr>
        <xdr:cNvPr id="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45</xdr:row>
      <xdr:rowOff>47625</xdr:rowOff>
    </xdr:to>
    <xdr:pic>
      <xdr:nvPicPr>
        <xdr:cNvPr id="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44</xdr:row>
      <xdr:rowOff>161925</xdr:rowOff>
    </xdr:to>
    <xdr:pic>
      <xdr:nvPicPr>
        <xdr:cNvPr id="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45</xdr:row>
      <xdr:rowOff>104775</xdr:rowOff>
    </xdr:to>
    <xdr:pic>
      <xdr:nvPicPr>
        <xdr:cNvPr id="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44</xdr:row>
      <xdr:rowOff>104775</xdr:rowOff>
    </xdr:to>
    <xdr:pic>
      <xdr:nvPicPr>
        <xdr:cNvPr id="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44</xdr:row>
      <xdr:rowOff>9525</xdr:rowOff>
    </xdr:to>
    <xdr:pic>
      <xdr:nvPicPr>
        <xdr:cNvPr id="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44</xdr:row>
      <xdr:rowOff>28575</xdr:rowOff>
    </xdr:to>
    <xdr:pic>
      <xdr:nvPicPr>
        <xdr:cNvPr id="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180975</xdr:rowOff>
    </xdr:to>
    <xdr:pic>
      <xdr:nvPicPr>
        <xdr:cNvPr id="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44</xdr:row>
      <xdr:rowOff>9525</xdr:rowOff>
    </xdr:to>
    <xdr:pic>
      <xdr:nvPicPr>
        <xdr:cNvPr id="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44</xdr:row>
      <xdr:rowOff>28575</xdr:rowOff>
    </xdr:to>
    <xdr:pic>
      <xdr:nvPicPr>
        <xdr:cNvPr id="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44</xdr:row>
      <xdr:rowOff>66675</xdr:rowOff>
    </xdr:to>
    <xdr:pic>
      <xdr:nvPicPr>
        <xdr:cNvPr id="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180975</xdr:rowOff>
    </xdr:to>
    <xdr:pic>
      <xdr:nvPicPr>
        <xdr:cNvPr id="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171450</xdr:rowOff>
    </xdr:to>
    <xdr:pic>
      <xdr:nvPicPr>
        <xdr:cNvPr id="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171450</xdr:rowOff>
    </xdr:to>
    <xdr:pic>
      <xdr:nvPicPr>
        <xdr:cNvPr id="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85725</xdr:rowOff>
    </xdr:to>
    <xdr:pic>
      <xdr:nvPicPr>
        <xdr:cNvPr id="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104775</xdr:rowOff>
    </xdr:to>
    <xdr:pic>
      <xdr:nvPicPr>
        <xdr:cNvPr id="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142875</xdr:rowOff>
    </xdr:to>
    <xdr:pic>
      <xdr:nvPicPr>
        <xdr:cNvPr id="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85725</xdr:rowOff>
    </xdr:to>
    <xdr:pic>
      <xdr:nvPicPr>
        <xdr:cNvPr id="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47625</xdr:rowOff>
    </xdr:to>
    <xdr:pic>
      <xdr:nvPicPr>
        <xdr:cNvPr id="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47625</xdr:rowOff>
    </xdr:to>
    <xdr:pic>
      <xdr:nvPicPr>
        <xdr:cNvPr id="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40</xdr:row>
      <xdr:rowOff>0</xdr:rowOff>
    </xdr:from>
    <xdr:to>
      <xdr:col>1</xdr:col>
      <xdr:colOff>0</xdr:colOff>
      <xdr:row>43</xdr:row>
      <xdr:rowOff>76200</xdr:rowOff>
    </xdr:to>
    <xdr:pic>
      <xdr:nvPicPr>
        <xdr:cNvPr id="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38100</xdr:rowOff>
    </xdr:to>
    <xdr:pic>
      <xdr:nvPicPr>
        <xdr:cNvPr id="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40</xdr:row>
      <xdr:rowOff>0</xdr:rowOff>
    </xdr:from>
    <xdr:to>
      <xdr:col>1</xdr:col>
      <xdr:colOff>0</xdr:colOff>
      <xdr:row>43</xdr:row>
      <xdr:rowOff>47625</xdr:rowOff>
    </xdr:to>
    <xdr:pic>
      <xdr:nvPicPr>
        <xdr:cNvPr id="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40</xdr:row>
      <xdr:rowOff>0</xdr:rowOff>
    </xdr:from>
    <xdr:to>
      <xdr:col>1</xdr:col>
      <xdr:colOff>0</xdr:colOff>
      <xdr:row>43</xdr:row>
      <xdr:rowOff>95250</xdr:rowOff>
    </xdr:to>
    <xdr:pic>
      <xdr:nvPicPr>
        <xdr:cNvPr id="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40</xdr:row>
      <xdr:rowOff>0</xdr:rowOff>
    </xdr:from>
    <xdr:to>
      <xdr:col>1</xdr:col>
      <xdr:colOff>0</xdr:colOff>
      <xdr:row>43</xdr:row>
      <xdr:rowOff>57150</xdr:rowOff>
    </xdr:to>
    <xdr:pic>
      <xdr:nvPicPr>
        <xdr:cNvPr id="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A8" workbookViewId="0">
      <selection activeCell="C73" sqref="C73"/>
    </sheetView>
  </sheetViews>
  <sheetFormatPr baseColWidth="10" defaultRowHeight="15" x14ac:dyDescent="0.25"/>
  <cols>
    <col min="1" max="1" width="32.140625" customWidth="1"/>
    <col min="2" max="2" width="17.42578125" customWidth="1"/>
    <col min="3" max="3" width="17.7109375" customWidth="1"/>
    <col min="4" max="4" width="6.5703125" style="95" customWidth="1"/>
    <col min="5" max="5" width="17.140625" customWidth="1"/>
    <col min="6" max="6" width="5.140625" style="95" customWidth="1"/>
    <col min="7" max="7" width="18.42578125" customWidth="1"/>
    <col min="8" max="8" width="5.42578125" style="95" customWidth="1"/>
    <col min="9" max="9" width="16.85546875" customWidth="1"/>
    <col min="10" max="10" width="5" style="95" customWidth="1"/>
    <col min="11" max="11" width="15.42578125" customWidth="1"/>
    <col min="12" max="12" width="5" style="95" customWidth="1"/>
    <col min="13" max="13" width="15.7109375" customWidth="1"/>
    <col min="14" max="14" width="5" customWidth="1"/>
    <col min="15" max="15" width="11.42578125" customWidth="1"/>
    <col min="16" max="16" width="15.28515625" customWidth="1"/>
    <col min="17" max="18" width="15.5703125" bestFit="1" customWidth="1"/>
    <col min="19" max="19" width="14.5703125" bestFit="1" customWidth="1"/>
    <col min="25" max="25" width="17.28515625" customWidth="1"/>
    <col min="26" max="26" width="19" customWidth="1"/>
    <col min="27" max="27" width="15.7109375" customWidth="1"/>
    <col min="257" max="257" width="32.140625" customWidth="1"/>
    <col min="258" max="258" width="17.42578125" customWidth="1"/>
    <col min="259" max="259" width="18.28515625" customWidth="1"/>
    <col min="260" max="260" width="6.5703125" customWidth="1"/>
    <col min="261" max="261" width="18.140625" customWidth="1"/>
    <col min="262" max="262" width="6.140625" customWidth="1"/>
    <col min="263" max="263" width="15.5703125" customWidth="1"/>
    <col min="264" max="264" width="6.42578125" customWidth="1"/>
    <col min="265" max="265" width="15.5703125" customWidth="1"/>
    <col min="266" max="266" width="5" customWidth="1"/>
    <col min="267" max="267" width="14.28515625" customWidth="1"/>
    <col min="268" max="268" width="5" customWidth="1"/>
    <col min="269" max="269" width="17.140625" customWidth="1"/>
    <col min="270" max="270" width="5" customWidth="1"/>
    <col min="271" max="271" width="11.42578125" customWidth="1"/>
    <col min="272" max="272" width="15.28515625" customWidth="1"/>
    <col min="273" max="274" width="15.5703125" bestFit="1" customWidth="1"/>
    <col min="275" max="275" width="14.5703125" bestFit="1" customWidth="1"/>
    <col min="281" max="281" width="17.28515625" customWidth="1"/>
    <col min="282" max="282" width="19" customWidth="1"/>
    <col min="283" max="283" width="15.7109375" customWidth="1"/>
    <col min="513" max="513" width="32.140625" customWidth="1"/>
    <col min="514" max="514" width="17.42578125" customWidth="1"/>
    <col min="515" max="515" width="18.28515625" customWidth="1"/>
    <col min="516" max="516" width="6.5703125" customWidth="1"/>
    <col min="517" max="517" width="18.140625" customWidth="1"/>
    <col min="518" max="518" width="6.140625" customWidth="1"/>
    <col min="519" max="519" width="15.5703125" customWidth="1"/>
    <col min="520" max="520" width="6.42578125" customWidth="1"/>
    <col min="521" max="521" width="15.5703125" customWidth="1"/>
    <col min="522" max="522" width="5" customWidth="1"/>
    <col min="523" max="523" width="14.28515625" customWidth="1"/>
    <col min="524" max="524" width="5" customWidth="1"/>
    <col min="525" max="525" width="17.140625" customWidth="1"/>
    <col min="526" max="526" width="5" customWidth="1"/>
    <col min="527" max="527" width="11.42578125" customWidth="1"/>
    <col min="528" max="528" width="15.28515625" customWidth="1"/>
    <col min="529" max="530" width="15.5703125" bestFit="1" customWidth="1"/>
    <col min="531" max="531" width="14.5703125" bestFit="1" customWidth="1"/>
    <col min="537" max="537" width="17.28515625" customWidth="1"/>
    <col min="538" max="538" width="19" customWidth="1"/>
    <col min="539" max="539" width="15.7109375" customWidth="1"/>
    <col min="769" max="769" width="32.140625" customWidth="1"/>
    <col min="770" max="770" width="17.42578125" customWidth="1"/>
    <col min="771" max="771" width="18.28515625" customWidth="1"/>
    <col min="772" max="772" width="6.5703125" customWidth="1"/>
    <col min="773" max="773" width="18.140625" customWidth="1"/>
    <col min="774" max="774" width="6.140625" customWidth="1"/>
    <col min="775" max="775" width="15.5703125" customWidth="1"/>
    <col min="776" max="776" width="6.42578125" customWidth="1"/>
    <col min="777" max="777" width="15.5703125" customWidth="1"/>
    <col min="778" max="778" width="5" customWidth="1"/>
    <col min="779" max="779" width="14.28515625" customWidth="1"/>
    <col min="780" max="780" width="5" customWidth="1"/>
    <col min="781" max="781" width="17.140625" customWidth="1"/>
    <col min="782" max="782" width="5" customWidth="1"/>
    <col min="783" max="783" width="11.42578125" customWidth="1"/>
    <col min="784" max="784" width="15.28515625" customWidth="1"/>
    <col min="785" max="786" width="15.5703125" bestFit="1" customWidth="1"/>
    <col min="787" max="787" width="14.5703125" bestFit="1" customWidth="1"/>
    <col min="793" max="793" width="17.28515625" customWidth="1"/>
    <col min="794" max="794" width="19" customWidth="1"/>
    <col min="795" max="795" width="15.7109375" customWidth="1"/>
    <col min="1025" max="1025" width="32.140625" customWidth="1"/>
    <col min="1026" max="1026" width="17.42578125" customWidth="1"/>
    <col min="1027" max="1027" width="18.28515625" customWidth="1"/>
    <col min="1028" max="1028" width="6.5703125" customWidth="1"/>
    <col min="1029" max="1029" width="18.140625" customWidth="1"/>
    <col min="1030" max="1030" width="6.140625" customWidth="1"/>
    <col min="1031" max="1031" width="15.5703125" customWidth="1"/>
    <col min="1032" max="1032" width="6.42578125" customWidth="1"/>
    <col min="1033" max="1033" width="15.5703125" customWidth="1"/>
    <col min="1034" max="1034" width="5" customWidth="1"/>
    <col min="1035" max="1035" width="14.28515625" customWidth="1"/>
    <col min="1036" max="1036" width="5" customWidth="1"/>
    <col min="1037" max="1037" width="17.140625" customWidth="1"/>
    <col min="1038" max="1038" width="5" customWidth="1"/>
    <col min="1039" max="1039" width="11.42578125" customWidth="1"/>
    <col min="1040" max="1040" width="15.28515625" customWidth="1"/>
    <col min="1041" max="1042" width="15.5703125" bestFit="1" customWidth="1"/>
    <col min="1043" max="1043" width="14.5703125" bestFit="1" customWidth="1"/>
    <col min="1049" max="1049" width="17.28515625" customWidth="1"/>
    <col min="1050" max="1050" width="19" customWidth="1"/>
    <col min="1051" max="1051" width="15.7109375" customWidth="1"/>
    <col min="1281" max="1281" width="32.140625" customWidth="1"/>
    <col min="1282" max="1282" width="17.42578125" customWidth="1"/>
    <col min="1283" max="1283" width="18.28515625" customWidth="1"/>
    <col min="1284" max="1284" width="6.5703125" customWidth="1"/>
    <col min="1285" max="1285" width="18.140625" customWidth="1"/>
    <col min="1286" max="1286" width="6.140625" customWidth="1"/>
    <col min="1287" max="1287" width="15.5703125" customWidth="1"/>
    <col min="1288" max="1288" width="6.42578125" customWidth="1"/>
    <col min="1289" max="1289" width="15.5703125" customWidth="1"/>
    <col min="1290" max="1290" width="5" customWidth="1"/>
    <col min="1291" max="1291" width="14.28515625" customWidth="1"/>
    <col min="1292" max="1292" width="5" customWidth="1"/>
    <col min="1293" max="1293" width="17.140625" customWidth="1"/>
    <col min="1294" max="1294" width="5" customWidth="1"/>
    <col min="1295" max="1295" width="11.42578125" customWidth="1"/>
    <col min="1296" max="1296" width="15.28515625" customWidth="1"/>
    <col min="1297" max="1298" width="15.5703125" bestFit="1" customWidth="1"/>
    <col min="1299" max="1299" width="14.5703125" bestFit="1" customWidth="1"/>
    <col min="1305" max="1305" width="17.28515625" customWidth="1"/>
    <col min="1306" max="1306" width="19" customWidth="1"/>
    <col min="1307" max="1307" width="15.7109375" customWidth="1"/>
    <col min="1537" max="1537" width="32.140625" customWidth="1"/>
    <col min="1538" max="1538" width="17.42578125" customWidth="1"/>
    <col min="1539" max="1539" width="18.28515625" customWidth="1"/>
    <col min="1540" max="1540" width="6.5703125" customWidth="1"/>
    <col min="1541" max="1541" width="18.140625" customWidth="1"/>
    <col min="1542" max="1542" width="6.140625" customWidth="1"/>
    <col min="1543" max="1543" width="15.5703125" customWidth="1"/>
    <col min="1544" max="1544" width="6.42578125" customWidth="1"/>
    <col min="1545" max="1545" width="15.5703125" customWidth="1"/>
    <col min="1546" max="1546" width="5" customWidth="1"/>
    <col min="1547" max="1547" width="14.28515625" customWidth="1"/>
    <col min="1548" max="1548" width="5" customWidth="1"/>
    <col min="1549" max="1549" width="17.140625" customWidth="1"/>
    <col min="1550" max="1550" width="5" customWidth="1"/>
    <col min="1551" max="1551" width="11.42578125" customWidth="1"/>
    <col min="1552" max="1552" width="15.28515625" customWidth="1"/>
    <col min="1553" max="1554" width="15.5703125" bestFit="1" customWidth="1"/>
    <col min="1555" max="1555" width="14.5703125" bestFit="1" customWidth="1"/>
    <col min="1561" max="1561" width="17.28515625" customWidth="1"/>
    <col min="1562" max="1562" width="19" customWidth="1"/>
    <col min="1563" max="1563" width="15.7109375" customWidth="1"/>
    <col min="1793" max="1793" width="32.140625" customWidth="1"/>
    <col min="1794" max="1794" width="17.42578125" customWidth="1"/>
    <col min="1795" max="1795" width="18.28515625" customWidth="1"/>
    <col min="1796" max="1796" width="6.5703125" customWidth="1"/>
    <col min="1797" max="1797" width="18.140625" customWidth="1"/>
    <col min="1798" max="1798" width="6.140625" customWidth="1"/>
    <col min="1799" max="1799" width="15.5703125" customWidth="1"/>
    <col min="1800" max="1800" width="6.42578125" customWidth="1"/>
    <col min="1801" max="1801" width="15.5703125" customWidth="1"/>
    <col min="1802" max="1802" width="5" customWidth="1"/>
    <col min="1803" max="1803" width="14.28515625" customWidth="1"/>
    <col min="1804" max="1804" width="5" customWidth="1"/>
    <col min="1805" max="1805" width="17.140625" customWidth="1"/>
    <col min="1806" max="1806" width="5" customWidth="1"/>
    <col min="1807" max="1807" width="11.42578125" customWidth="1"/>
    <col min="1808" max="1808" width="15.28515625" customWidth="1"/>
    <col min="1809" max="1810" width="15.5703125" bestFit="1" customWidth="1"/>
    <col min="1811" max="1811" width="14.5703125" bestFit="1" customWidth="1"/>
    <col min="1817" max="1817" width="17.28515625" customWidth="1"/>
    <col min="1818" max="1818" width="19" customWidth="1"/>
    <col min="1819" max="1819" width="15.7109375" customWidth="1"/>
    <col min="2049" max="2049" width="32.140625" customWidth="1"/>
    <col min="2050" max="2050" width="17.42578125" customWidth="1"/>
    <col min="2051" max="2051" width="18.28515625" customWidth="1"/>
    <col min="2052" max="2052" width="6.5703125" customWidth="1"/>
    <col min="2053" max="2053" width="18.140625" customWidth="1"/>
    <col min="2054" max="2054" width="6.140625" customWidth="1"/>
    <col min="2055" max="2055" width="15.5703125" customWidth="1"/>
    <col min="2056" max="2056" width="6.42578125" customWidth="1"/>
    <col min="2057" max="2057" width="15.5703125" customWidth="1"/>
    <col min="2058" max="2058" width="5" customWidth="1"/>
    <col min="2059" max="2059" width="14.28515625" customWidth="1"/>
    <col min="2060" max="2060" width="5" customWidth="1"/>
    <col min="2061" max="2061" width="17.140625" customWidth="1"/>
    <col min="2062" max="2062" width="5" customWidth="1"/>
    <col min="2063" max="2063" width="11.42578125" customWidth="1"/>
    <col min="2064" max="2064" width="15.28515625" customWidth="1"/>
    <col min="2065" max="2066" width="15.5703125" bestFit="1" customWidth="1"/>
    <col min="2067" max="2067" width="14.5703125" bestFit="1" customWidth="1"/>
    <col min="2073" max="2073" width="17.28515625" customWidth="1"/>
    <col min="2074" max="2074" width="19" customWidth="1"/>
    <col min="2075" max="2075" width="15.7109375" customWidth="1"/>
    <col min="2305" max="2305" width="32.140625" customWidth="1"/>
    <col min="2306" max="2306" width="17.42578125" customWidth="1"/>
    <col min="2307" max="2307" width="18.28515625" customWidth="1"/>
    <col min="2308" max="2308" width="6.5703125" customWidth="1"/>
    <col min="2309" max="2309" width="18.140625" customWidth="1"/>
    <col min="2310" max="2310" width="6.140625" customWidth="1"/>
    <col min="2311" max="2311" width="15.5703125" customWidth="1"/>
    <col min="2312" max="2312" width="6.42578125" customWidth="1"/>
    <col min="2313" max="2313" width="15.5703125" customWidth="1"/>
    <col min="2314" max="2314" width="5" customWidth="1"/>
    <col min="2315" max="2315" width="14.28515625" customWidth="1"/>
    <col min="2316" max="2316" width="5" customWidth="1"/>
    <col min="2317" max="2317" width="17.140625" customWidth="1"/>
    <col min="2318" max="2318" width="5" customWidth="1"/>
    <col min="2319" max="2319" width="11.42578125" customWidth="1"/>
    <col min="2320" max="2320" width="15.28515625" customWidth="1"/>
    <col min="2321" max="2322" width="15.5703125" bestFit="1" customWidth="1"/>
    <col min="2323" max="2323" width="14.5703125" bestFit="1" customWidth="1"/>
    <col min="2329" max="2329" width="17.28515625" customWidth="1"/>
    <col min="2330" max="2330" width="19" customWidth="1"/>
    <col min="2331" max="2331" width="15.7109375" customWidth="1"/>
    <col min="2561" max="2561" width="32.140625" customWidth="1"/>
    <col min="2562" max="2562" width="17.42578125" customWidth="1"/>
    <col min="2563" max="2563" width="18.28515625" customWidth="1"/>
    <col min="2564" max="2564" width="6.5703125" customWidth="1"/>
    <col min="2565" max="2565" width="18.140625" customWidth="1"/>
    <col min="2566" max="2566" width="6.140625" customWidth="1"/>
    <col min="2567" max="2567" width="15.5703125" customWidth="1"/>
    <col min="2568" max="2568" width="6.42578125" customWidth="1"/>
    <col min="2569" max="2569" width="15.5703125" customWidth="1"/>
    <col min="2570" max="2570" width="5" customWidth="1"/>
    <col min="2571" max="2571" width="14.28515625" customWidth="1"/>
    <col min="2572" max="2572" width="5" customWidth="1"/>
    <col min="2573" max="2573" width="17.140625" customWidth="1"/>
    <col min="2574" max="2574" width="5" customWidth="1"/>
    <col min="2575" max="2575" width="11.42578125" customWidth="1"/>
    <col min="2576" max="2576" width="15.28515625" customWidth="1"/>
    <col min="2577" max="2578" width="15.5703125" bestFit="1" customWidth="1"/>
    <col min="2579" max="2579" width="14.5703125" bestFit="1" customWidth="1"/>
    <col min="2585" max="2585" width="17.28515625" customWidth="1"/>
    <col min="2586" max="2586" width="19" customWidth="1"/>
    <col min="2587" max="2587" width="15.7109375" customWidth="1"/>
    <col min="2817" max="2817" width="32.140625" customWidth="1"/>
    <col min="2818" max="2818" width="17.42578125" customWidth="1"/>
    <col min="2819" max="2819" width="18.28515625" customWidth="1"/>
    <col min="2820" max="2820" width="6.5703125" customWidth="1"/>
    <col min="2821" max="2821" width="18.140625" customWidth="1"/>
    <col min="2822" max="2822" width="6.140625" customWidth="1"/>
    <col min="2823" max="2823" width="15.5703125" customWidth="1"/>
    <col min="2824" max="2824" width="6.42578125" customWidth="1"/>
    <col min="2825" max="2825" width="15.5703125" customWidth="1"/>
    <col min="2826" max="2826" width="5" customWidth="1"/>
    <col min="2827" max="2827" width="14.28515625" customWidth="1"/>
    <col min="2828" max="2828" width="5" customWidth="1"/>
    <col min="2829" max="2829" width="17.140625" customWidth="1"/>
    <col min="2830" max="2830" width="5" customWidth="1"/>
    <col min="2831" max="2831" width="11.42578125" customWidth="1"/>
    <col min="2832" max="2832" width="15.28515625" customWidth="1"/>
    <col min="2833" max="2834" width="15.5703125" bestFit="1" customWidth="1"/>
    <col min="2835" max="2835" width="14.5703125" bestFit="1" customWidth="1"/>
    <col min="2841" max="2841" width="17.28515625" customWidth="1"/>
    <col min="2842" max="2842" width="19" customWidth="1"/>
    <col min="2843" max="2843" width="15.7109375" customWidth="1"/>
    <col min="3073" max="3073" width="32.140625" customWidth="1"/>
    <col min="3074" max="3074" width="17.42578125" customWidth="1"/>
    <col min="3075" max="3075" width="18.28515625" customWidth="1"/>
    <col min="3076" max="3076" width="6.5703125" customWidth="1"/>
    <col min="3077" max="3077" width="18.140625" customWidth="1"/>
    <col min="3078" max="3078" width="6.140625" customWidth="1"/>
    <col min="3079" max="3079" width="15.5703125" customWidth="1"/>
    <col min="3080" max="3080" width="6.42578125" customWidth="1"/>
    <col min="3081" max="3081" width="15.5703125" customWidth="1"/>
    <col min="3082" max="3082" width="5" customWidth="1"/>
    <col min="3083" max="3083" width="14.28515625" customWidth="1"/>
    <col min="3084" max="3084" width="5" customWidth="1"/>
    <col min="3085" max="3085" width="17.140625" customWidth="1"/>
    <col min="3086" max="3086" width="5" customWidth="1"/>
    <col min="3087" max="3087" width="11.42578125" customWidth="1"/>
    <col min="3088" max="3088" width="15.28515625" customWidth="1"/>
    <col min="3089" max="3090" width="15.5703125" bestFit="1" customWidth="1"/>
    <col min="3091" max="3091" width="14.5703125" bestFit="1" customWidth="1"/>
    <col min="3097" max="3097" width="17.28515625" customWidth="1"/>
    <col min="3098" max="3098" width="19" customWidth="1"/>
    <col min="3099" max="3099" width="15.7109375" customWidth="1"/>
    <col min="3329" max="3329" width="32.140625" customWidth="1"/>
    <col min="3330" max="3330" width="17.42578125" customWidth="1"/>
    <col min="3331" max="3331" width="18.28515625" customWidth="1"/>
    <col min="3332" max="3332" width="6.5703125" customWidth="1"/>
    <col min="3333" max="3333" width="18.140625" customWidth="1"/>
    <col min="3334" max="3334" width="6.140625" customWidth="1"/>
    <col min="3335" max="3335" width="15.5703125" customWidth="1"/>
    <col min="3336" max="3336" width="6.42578125" customWidth="1"/>
    <col min="3337" max="3337" width="15.5703125" customWidth="1"/>
    <col min="3338" max="3338" width="5" customWidth="1"/>
    <col min="3339" max="3339" width="14.28515625" customWidth="1"/>
    <col min="3340" max="3340" width="5" customWidth="1"/>
    <col min="3341" max="3341" width="17.140625" customWidth="1"/>
    <col min="3342" max="3342" width="5" customWidth="1"/>
    <col min="3343" max="3343" width="11.42578125" customWidth="1"/>
    <col min="3344" max="3344" width="15.28515625" customWidth="1"/>
    <col min="3345" max="3346" width="15.5703125" bestFit="1" customWidth="1"/>
    <col min="3347" max="3347" width="14.5703125" bestFit="1" customWidth="1"/>
    <col min="3353" max="3353" width="17.28515625" customWidth="1"/>
    <col min="3354" max="3354" width="19" customWidth="1"/>
    <col min="3355" max="3355" width="15.7109375" customWidth="1"/>
    <col min="3585" max="3585" width="32.140625" customWidth="1"/>
    <col min="3586" max="3586" width="17.42578125" customWidth="1"/>
    <col min="3587" max="3587" width="18.28515625" customWidth="1"/>
    <col min="3588" max="3588" width="6.5703125" customWidth="1"/>
    <col min="3589" max="3589" width="18.140625" customWidth="1"/>
    <col min="3590" max="3590" width="6.140625" customWidth="1"/>
    <col min="3591" max="3591" width="15.5703125" customWidth="1"/>
    <col min="3592" max="3592" width="6.42578125" customWidth="1"/>
    <col min="3593" max="3593" width="15.5703125" customWidth="1"/>
    <col min="3594" max="3594" width="5" customWidth="1"/>
    <col min="3595" max="3595" width="14.28515625" customWidth="1"/>
    <col min="3596" max="3596" width="5" customWidth="1"/>
    <col min="3597" max="3597" width="17.140625" customWidth="1"/>
    <col min="3598" max="3598" width="5" customWidth="1"/>
    <col min="3599" max="3599" width="11.42578125" customWidth="1"/>
    <col min="3600" max="3600" width="15.28515625" customWidth="1"/>
    <col min="3601" max="3602" width="15.5703125" bestFit="1" customWidth="1"/>
    <col min="3603" max="3603" width="14.5703125" bestFit="1" customWidth="1"/>
    <col min="3609" max="3609" width="17.28515625" customWidth="1"/>
    <col min="3610" max="3610" width="19" customWidth="1"/>
    <col min="3611" max="3611" width="15.7109375" customWidth="1"/>
    <col min="3841" max="3841" width="32.140625" customWidth="1"/>
    <col min="3842" max="3842" width="17.42578125" customWidth="1"/>
    <col min="3843" max="3843" width="18.28515625" customWidth="1"/>
    <col min="3844" max="3844" width="6.5703125" customWidth="1"/>
    <col min="3845" max="3845" width="18.140625" customWidth="1"/>
    <col min="3846" max="3846" width="6.140625" customWidth="1"/>
    <col min="3847" max="3847" width="15.5703125" customWidth="1"/>
    <col min="3848" max="3848" width="6.42578125" customWidth="1"/>
    <col min="3849" max="3849" width="15.5703125" customWidth="1"/>
    <col min="3850" max="3850" width="5" customWidth="1"/>
    <col min="3851" max="3851" width="14.28515625" customWidth="1"/>
    <col min="3852" max="3852" width="5" customWidth="1"/>
    <col min="3853" max="3853" width="17.140625" customWidth="1"/>
    <col min="3854" max="3854" width="5" customWidth="1"/>
    <col min="3855" max="3855" width="11.42578125" customWidth="1"/>
    <col min="3856" max="3856" width="15.28515625" customWidth="1"/>
    <col min="3857" max="3858" width="15.5703125" bestFit="1" customWidth="1"/>
    <col min="3859" max="3859" width="14.5703125" bestFit="1" customWidth="1"/>
    <col min="3865" max="3865" width="17.28515625" customWidth="1"/>
    <col min="3866" max="3866" width="19" customWidth="1"/>
    <col min="3867" max="3867" width="15.7109375" customWidth="1"/>
    <col min="4097" max="4097" width="32.140625" customWidth="1"/>
    <col min="4098" max="4098" width="17.42578125" customWidth="1"/>
    <col min="4099" max="4099" width="18.28515625" customWidth="1"/>
    <col min="4100" max="4100" width="6.5703125" customWidth="1"/>
    <col min="4101" max="4101" width="18.140625" customWidth="1"/>
    <col min="4102" max="4102" width="6.140625" customWidth="1"/>
    <col min="4103" max="4103" width="15.5703125" customWidth="1"/>
    <col min="4104" max="4104" width="6.42578125" customWidth="1"/>
    <col min="4105" max="4105" width="15.5703125" customWidth="1"/>
    <col min="4106" max="4106" width="5" customWidth="1"/>
    <col min="4107" max="4107" width="14.28515625" customWidth="1"/>
    <col min="4108" max="4108" width="5" customWidth="1"/>
    <col min="4109" max="4109" width="17.140625" customWidth="1"/>
    <col min="4110" max="4110" width="5" customWidth="1"/>
    <col min="4111" max="4111" width="11.42578125" customWidth="1"/>
    <col min="4112" max="4112" width="15.28515625" customWidth="1"/>
    <col min="4113" max="4114" width="15.5703125" bestFit="1" customWidth="1"/>
    <col min="4115" max="4115" width="14.5703125" bestFit="1" customWidth="1"/>
    <col min="4121" max="4121" width="17.28515625" customWidth="1"/>
    <col min="4122" max="4122" width="19" customWidth="1"/>
    <col min="4123" max="4123" width="15.7109375" customWidth="1"/>
    <col min="4353" max="4353" width="32.140625" customWidth="1"/>
    <col min="4354" max="4354" width="17.42578125" customWidth="1"/>
    <col min="4355" max="4355" width="18.28515625" customWidth="1"/>
    <col min="4356" max="4356" width="6.5703125" customWidth="1"/>
    <col min="4357" max="4357" width="18.140625" customWidth="1"/>
    <col min="4358" max="4358" width="6.140625" customWidth="1"/>
    <col min="4359" max="4359" width="15.5703125" customWidth="1"/>
    <col min="4360" max="4360" width="6.42578125" customWidth="1"/>
    <col min="4361" max="4361" width="15.5703125" customWidth="1"/>
    <col min="4362" max="4362" width="5" customWidth="1"/>
    <col min="4363" max="4363" width="14.28515625" customWidth="1"/>
    <col min="4364" max="4364" width="5" customWidth="1"/>
    <col min="4365" max="4365" width="17.140625" customWidth="1"/>
    <col min="4366" max="4366" width="5" customWidth="1"/>
    <col min="4367" max="4367" width="11.42578125" customWidth="1"/>
    <col min="4368" max="4368" width="15.28515625" customWidth="1"/>
    <col min="4369" max="4370" width="15.5703125" bestFit="1" customWidth="1"/>
    <col min="4371" max="4371" width="14.5703125" bestFit="1" customWidth="1"/>
    <col min="4377" max="4377" width="17.28515625" customWidth="1"/>
    <col min="4378" max="4378" width="19" customWidth="1"/>
    <col min="4379" max="4379" width="15.7109375" customWidth="1"/>
    <col min="4609" max="4609" width="32.140625" customWidth="1"/>
    <col min="4610" max="4610" width="17.42578125" customWidth="1"/>
    <col min="4611" max="4611" width="18.28515625" customWidth="1"/>
    <col min="4612" max="4612" width="6.5703125" customWidth="1"/>
    <col min="4613" max="4613" width="18.140625" customWidth="1"/>
    <col min="4614" max="4614" width="6.140625" customWidth="1"/>
    <col min="4615" max="4615" width="15.5703125" customWidth="1"/>
    <col min="4616" max="4616" width="6.42578125" customWidth="1"/>
    <col min="4617" max="4617" width="15.5703125" customWidth="1"/>
    <col min="4618" max="4618" width="5" customWidth="1"/>
    <col min="4619" max="4619" width="14.28515625" customWidth="1"/>
    <col min="4620" max="4620" width="5" customWidth="1"/>
    <col min="4621" max="4621" width="17.140625" customWidth="1"/>
    <col min="4622" max="4622" width="5" customWidth="1"/>
    <col min="4623" max="4623" width="11.42578125" customWidth="1"/>
    <col min="4624" max="4624" width="15.28515625" customWidth="1"/>
    <col min="4625" max="4626" width="15.5703125" bestFit="1" customWidth="1"/>
    <col min="4627" max="4627" width="14.5703125" bestFit="1" customWidth="1"/>
    <col min="4633" max="4633" width="17.28515625" customWidth="1"/>
    <col min="4634" max="4634" width="19" customWidth="1"/>
    <col min="4635" max="4635" width="15.7109375" customWidth="1"/>
    <col min="4865" max="4865" width="32.140625" customWidth="1"/>
    <col min="4866" max="4866" width="17.42578125" customWidth="1"/>
    <col min="4867" max="4867" width="18.28515625" customWidth="1"/>
    <col min="4868" max="4868" width="6.5703125" customWidth="1"/>
    <col min="4869" max="4869" width="18.140625" customWidth="1"/>
    <col min="4870" max="4870" width="6.140625" customWidth="1"/>
    <col min="4871" max="4871" width="15.5703125" customWidth="1"/>
    <col min="4872" max="4872" width="6.42578125" customWidth="1"/>
    <col min="4873" max="4873" width="15.5703125" customWidth="1"/>
    <col min="4874" max="4874" width="5" customWidth="1"/>
    <col min="4875" max="4875" width="14.28515625" customWidth="1"/>
    <col min="4876" max="4876" width="5" customWidth="1"/>
    <col min="4877" max="4877" width="17.140625" customWidth="1"/>
    <col min="4878" max="4878" width="5" customWidth="1"/>
    <col min="4879" max="4879" width="11.42578125" customWidth="1"/>
    <col min="4880" max="4880" width="15.28515625" customWidth="1"/>
    <col min="4881" max="4882" width="15.5703125" bestFit="1" customWidth="1"/>
    <col min="4883" max="4883" width="14.5703125" bestFit="1" customWidth="1"/>
    <col min="4889" max="4889" width="17.28515625" customWidth="1"/>
    <col min="4890" max="4890" width="19" customWidth="1"/>
    <col min="4891" max="4891" width="15.7109375" customWidth="1"/>
    <col min="5121" max="5121" width="32.140625" customWidth="1"/>
    <col min="5122" max="5122" width="17.42578125" customWidth="1"/>
    <col min="5123" max="5123" width="18.28515625" customWidth="1"/>
    <col min="5124" max="5124" width="6.5703125" customWidth="1"/>
    <col min="5125" max="5125" width="18.140625" customWidth="1"/>
    <col min="5126" max="5126" width="6.140625" customWidth="1"/>
    <col min="5127" max="5127" width="15.5703125" customWidth="1"/>
    <col min="5128" max="5128" width="6.42578125" customWidth="1"/>
    <col min="5129" max="5129" width="15.5703125" customWidth="1"/>
    <col min="5130" max="5130" width="5" customWidth="1"/>
    <col min="5131" max="5131" width="14.28515625" customWidth="1"/>
    <col min="5132" max="5132" width="5" customWidth="1"/>
    <col min="5133" max="5133" width="17.140625" customWidth="1"/>
    <col min="5134" max="5134" width="5" customWidth="1"/>
    <col min="5135" max="5135" width="11.42578125" customWidth="1"/>
    <col min="5136" max="5136" width="15.28515625" customWidth="1"/>
    <col min="5137" max="5138" width="15.5703125" bestFit="1" customWidth="1"/>
    <col min="5139" max="5139" width="14.5703125" bestFit="1" customWidth="1"/>
    <col min="5145" max="5145" width="17.28515625" customWidth="1"/>
    <col min="5146" max="5146" width="19" customWidth="1"/>
    <col min="5147" max="5147" width="15.7109375" customWidth="1"/>
    <col min="5377" max="5377" width="32.140625" customWidth="1"/>
    <col min="5378" max="5378" width="17.42578125" customWidth="1"/>
    <col min="5379" max="5379" width="18.28515625" customWidth="1"/>
    <col min="5380" max="5380" width="6.5703125" customWidth="1"/>
    <col min="5381" max="5381" width="18.140625" customWidth="1"/>
    <col min="5382" max="5382" width="6.140625" customWidth="1"/>
    <col min="5383" max="5383" width="15.5703125" customWidth="1"/>
    <col min="5384" max="5384" width="6.42578125" customWidth="1"/>
    <col min="5385" max="5385" width="15.5703125" customWidth="1"/>
    <col min="5386" max="5386" width="5" customWidth="1"/>
    <col min="5387" max="5387" width="14.28515625" customWidth="1"/>
    <col min="5388" max="5388" width="5" customWidth="1"/>
    <col min="5389" max="5389" width="17.140625" customWidth="1"/>
    <col min="5390" max="5390" width="5" customWidth="1"/>
    <col min="5391" max="5391" width="11.42578125" customWidth="1"/>
    <col min="5392" max="5392" width="15.28515625" customWidth="1"/>
    <col min="5393" max="5394" width="15.5703125" bestFit="1" customWidth="1"/>
    <col min="5395" max="5395" width="14.5703125" bestFit="1" customWidth="1"/>
    <col min="5401" max="5401" width="17.28515625" customWidth="1"/>
    <col min="5402" max="5402" width="19" customWidth="1"/>
    <col min="5403" max="5403" width="15.7109375" customWidth="1"/>
    <col min="5633" max="5633" width="32.140625" customWidth="1"/>
    <col min="5634" max="5634" width="17.42578125" customWidth="1"/>
    <col min="5635" max="5635" width="18.28515625" customWidth="1"/>
    <col min="5636" max="5636" width="6.5703125" customWidth="1"/>
    <col min="5637" max="5637" width="18.140625" customWidth="1"/>
    <col min="5638" max="5638" width="6.140625" customWidth="1"/>
    <col min="5639" max="5639" width="15.5703125" customWidth="1"/>
    <col min="5640" max="5640" width="6.42578125" customWidth="1"/>
    <col min="5641" max="5641" width="15.5703125" customWidth="1"/>
    <col min="5642" max="5642" width="5" customWidth="1"/>
    <col min="5643" max="5643" width="14.28515625" customWidth="1"/>
    <col min="5644" max="5644" width="5" customWidth="1"/>
    <col min="5645" max="5645" width="17.140625" customWidth="1"/>
    <col min="5646" max="5646" width="5" customWidth="1"/>
    <col min="5647" max="5647" width="11.42578125" customWidth="1"/>
    <col min="5648" max="5648" width="15.28515625" customWidth="1"/>
    <col min="5649" max="5650" width="15.5703125" bestFit="1" customWidth="1"/>
    <col min="5651" max="5651" width="14.5703125" bestFit="1" customWidth="1"/>
    <col min="5657" max="5657" width="17.28515625" customWidth="1"/>
    <col min="5658" max="5658" width="19" customWidth="1"/>
    <col min="5659" max="5659" width="15.7109375" customWidth="1"/>
    <col min="5889" max="5889" width="32.140625" customWidth="1"/>
    <col min="5890" max="5890" width="17.42578125" customWidth="1"/>
    <col min="5891" max="5891" width="18.28515625" customWidth="1"/>
    <col min="5892" max="5892" width="6.5703125" customWidth="1"/>
    <col min="5893" max="5893" width="18.140625" customWidth="1"/>
    <col min="5894" max="5894" width="6.140625" customWidth="1"/>
    <col min="5895" max="5895" width="15.5703125" customWidth="1"/>
    <col min="5896" max="5896" width="6.42578125" customWidth="1"/>
    <col min="5897" max="5897" width="15.5703125" customWidth="1"/>
    <col min="5898" max="5898" width="5" customWidth="1"/>
    <col min="5899" max="5899" width="14.28515625" customWidth="1"/>
    <col min="5900" max="5900" width="5" customWidth="1"/>
    <col min="5901" max="5901" width="17.140625" customWidth="1"/>
    <col min="5902" max="5902" width="5" customWidth="1"/>
    <col min="5903" max="5903" width="11.42578125" customWidth="1"/>
    <col min="5904" max="5904" width="15.28515625" customWidth="1"/>
    <col min="5905" max="5906" width="15.5703125" bestFit="1" customWidth="1"/>
    <col min="5907" max="5907" width="14.5703125" bestFit="1" customWidth="1"/>
    <col min="5913" max="5913" width="17.28515625" customWidth="1"/>
    <col min="5914" max="5914" width="19" customWidth="1"/>
    <col min="5915" max="5915" width="15.7109375" customWidth="1"/>
    <col min="6145" max="6145" width="32.140625" customWidth="1"/>
    <col min="6146" max="6146" width="17.42578125" customWidth="1"/>
    <col min="6147" max="6147" width="18.28515625" customWidth="1"/>
    <col min="6148" max="6148" width="6.5703125" customWidth="1"/>
    <col min="6149" max="6149" width="18.140625" customWidth="1"/>
    <col min="6150" max="6150" width="6.140625" customWidth="1"/>
    <col min="6151" max="6151" width="15.5703125" customWidth="1"/>
    <col min="6152" max="6152" width="6.42578125" customWidth="1"/>
    <col min="6153" max="6153" width="15.5703125" customWidth="1"/>
    <col min="6154" max="6154" width="5" customWidth="1"/>
    <col min="6155" max="6155" width="14.28515625" customWidth="1"/>
    <col min="6156" max="6156" width="5" customWidth="1"/>
    <col min="6157" max="6157" width="17.140625" customWidth="1"/>
    <col min="6158" max="6158" width="5" customWidth="1"/>
    <col min="6159" max="6159" width="11.42578125" customWidth="1"/>
    <col min="6160" max="6160" width="15.28515625" customWidth="1"/>
    <col min="6161" max="6162" width="15.5703125" bestFit="1" customWidth="1"/>
    <col min="6163" max="6163" width="14.5703125" bestFit="1" customWidth="1"/>
    <col min="6169" max="6169" width="17.28515625" customWidth="1"/>
    <col min="6170" max="6170" width="19" customWidth="1"/>
    <col min="6171" max="6171" width="15.7109375" customWidth="1"/>
    <col min="6401" max="6401" width="32.140625" customWidth="1"/>
    <col min="6402" max="6402" width="17.42578125" customWidth="1"/>
    <col min="6403" max="6403" width="18.28515625" customWidth="1"/>
    <col min="6404" max="6404" width="6.5703125" customWidth="1"/>
    <col min="6405" max="6405" width="18.140625" customWidth="1"/>
    <col min="6406" max="6406" width="6.140625" customWidth="1"/>
    <col min="6407" max="6407" width="15.5703125" customWidth="1"/>
    <col min="6408" max="6408" width="6.42578125" customWidth="1"/>
    <col min="6409" max="6409" width="15.5703125" customWidth="1"/>
    <col min="6410" max="6410" width="5" customWidth="1"/>
    <col min="6411" max="6411" width="14.28515625" customWidth="1"/>
    <col min="6412" max="6412" width="5" customWidth="1"/>
    <col min="6413" max="6413" width="17.140625" customWidth="1"/>
    <col min="6414" max="6414" width="5" customWidth="1"/>
    <col min="6415" max="6415" width="11.42578125" customWidth="1"/>
    <col min="6416" max="6416" width="15.28515625" customWidth="1"/>
    <col min="6417" max="6418" width="15.5703125" bestFit="1" customWidth="1"/>
    <col min="6419" max="6419" width="14.5703125" bestFit="1" customWidth="1"/>
    <col min="6425" max="6425" width="17.28515625" customWidth="1"/>
    <col min="6426" max="6426" width="19" customWidth="1"/>
    <col min="6427" max="6427" width="15.7109375" customWidth="1"/>
    <col min="6657" max="6657" width="32.140625" customWidth="1"/>
    <col min="6658" max="6658" width="17.42578125" customWidth="1"/>
    <col min="6659" max="6659" width="18.28515625" customWidth="1"/>
    <col min="6660" max="6660" width="6.5703125" customWidth="1"/>
    <col min="6661" max="6661" width="18.140625" customWidth="1"/>
    <col min="6662" max="6662" width="6.140625" customWidth="1"/>
    <col min="6663" max="6663" width="15.5703125" customWidth="1"/>
    <col min="6664" max="6664" width="6.42578125" customWidth="1"/>
    <col min="6665" max="6665" width="15.5703125" customWidth="1"/>
    <col min="6666" max="6666" width="5" customWidth="1"/>
    <col min="6667" max="6667" width="14.28515625" customWidth="1"/>
    <col min="6668" max="6668" width="5" customWidth="1"/>
    <col min="6669" max="6669" width="17.140625" customWidth="1"/>
    <col min="6670" max="6670" width="5" customWidth="1"/>
    <col min="6671" max="6671" width="11.42578125" customWidth="1"/>
    <col min="6672" max="6672" width="15.28515625" customWidth="1"/>
    <col min="6673" max="6674" width="15.5703125" bestFit="1" customWidth="1"/>
    <col min="6675" max="6675" width="14.5703125" bestFit="1" customWidth="1"/>
    <col min="6681" max="6681" width="17.28515625" customWidth="1"/>
    <col min="6682" max="6682" width="19" customWidth="1"/>
    <col min="6683" max="6683" width="15.7109375" customWidth="1"/>
    <col min="6913" max="6913" width="32.140625" customWidth="1"/>
    <col min="6914" max="6914" width="17.42578125" customWidth="1"/>
    <col min="6915" max="6915" width="18.28515625" customWidth="1"/>
    <col min="6916" max="6916" width="6.5703125" customWidth="1"/>
    <col min="6917" max="6917" width="18.140625" customWidth="1"/>
    <col min="6918" max="6918" width="6.140625" customWidth="1"/>
    <col min="6919" max="6919" width="15.5703125" customWidth="1"/>
    <col min="6920" max="6920" width="6.42578125" customWidth="1"/>
    <col min="6921" max="6921" width="15.5703125" customWidth="1"/>
    <col min="6922" max="6922" width="5" customWidth="1"/>
    <col min="6923" max="6923" width="14.28515625" customWidth="1"/>
    <col min="6924" max="6924" width="5" customWidth="1"/>
    <col min="6925" max="6925" width="17.140625" customWidth="1"/>
    <col min="6926" max="6926" width="5" customWidth="1"/>
    <col min="6927" max="6927" width="11.42578125" customWidth="1"/>
    <col min="6928" max="6928" width="15.28515625" customWidth="1"/>
    <col min="6929" max="6930" width="15.5703125" bestFit="1" customWidth="1"/>
    <col min="6931" max="6931" width="14.5703125" bestFit="1" customWidth="1"/>
    <col min="6937" max="6937" width="17.28515625" customWidth="1"/>
    <col min="6938" max="6938" width="19" customWidth="1"/>
    <col min="6939" max="6939" width="15.7109375" customWidth="1"/>
    <col min="7169" max="7169" width="32.140625" customWidth="1"/>
    <col min="7170" max="7170" width="17.42578125" customWidth="1"/>
    <col min="7171" max="7171" width="18.28515625" customWidth="1"/>
    <col min="7172" max="7172" width="6.5703125" customWidth="1"/>
    <col min="7173" max="7173" width="18.140625" customWidth="1"/>
    <col min="7174" max="7174" width="6.140625" customWidth="1"/>
    <col min="7175" max="7175" width="15.5703125" customWidth="1"/>
    <col min="7176" max="7176" width="6.42578125" customWidth="1"/>
    <col min="7177" max="7177" width="15.5703125" customWidth="1"/>
    <col min="7178" max="7178" width="5" customWidth="1"/>
    <col min="7179" max="7179" width="14.28515625" customWidth="1"/>
    <col min="7180" max="7180" width="5" customWidth="1"/>
    <col min="7181" max="7181" width="17.140625" customWidth="1"/>
    <col min="7182" max="7182" width="5" customWidth="1"/>
    <col min="7183" max="7183" width="11.42578125" customWidth="1"/>
    <col min="7184" max="7184" width="15.28515625" customWidth="1"/>
    <col min="7185" max="7186" width="15.5703125" bestFit="1" customWidth="1"/>
    <col min="7187" max="7187" width="14.5703125" bestFit="1" customWidth="1"/>
    <col min="7193" max="7193" width="17.28515625" customWidth="1"/>
    <col min="7194" max="7194" width="19" customWidth="1"/>
    <col min="7195" max="7195" width="15.7109375" customWidth="1"/>
    <col min="7425" max="7425" width="32.140625" customWidth="1"/>
    <col min="7426" max="7426" width="17.42578125" customWidth="1"/>
    <col min="7427" max="7427" width="18.28515625" customWidth="1"/>
    <col min="7428" max="7428" width="6.5703125" customWidth="1"/>
    <col min="7429" max="7429" width="18.140625" customWidth="1"/>
    <col min="7430" max="7430" width="6.140625" customWidth="1"/>
    <col min="7431" max="7431" width="15.5703125" customWidth="1"/>
    <col min="7432" max="7432" width="6.42578125" customWidth="1"/>
    <col min="7433" max="7433" width="15.5703125" customWidth="1"/>
    <col min="7434" max="7434" width="5" customWidth="1"/>
    <col min="7435" max="7435" width="14.28515625" customWidth="1"/>
    <col min="7436" max="7436" width="5" customWidth="1"/>
    <col min="7437" max="7437" width="17.140625" customWidth="1"/>
    <col min="7438" max="7438" width="5" customWidth="1"/>
    <col min="7439" max="7439" width="11.42578125" customWidth="1"/>
    <col min="7440" max="7440" width="15.28515625" customWidth="1"/>
    <col min="7441" max="7442" width="15.5703125" bestFit="1" customWidth="1"/>
    <col min="7443" max="7443" width="14.5703125" bestFit="1" customWidth="1"/>
    <col min="7449" max="7449" width="17.28515625" customWidth="1"/>
    <col min="7450" max="7450" width="19" customWidth="1"/>
    <col min="7451" max="7451" width="15.7109375" customWidth="1"/>
    <col min="7681" max="7681" width="32.140625" customWidth="1"/>
    <col min="7682" max="7682" width="17.42578125" customWidth="1"/>
    <col min="7683" max="7683" width="18.28515625" customWidth="1"/>
    <col min="7684" max="7684" width="6.5703125" customWidth="1"/>
    <col min="7685" max="7685" width="18.140625" customWidth="1"/>
    <col min="7686" max="7686" width="6.140625" customWidth="1"/>
    <col min="7687" max="7687" width="15.5703125" customWidth="1"/>
    <col min="7688" max="7688" width="6.42578125" customWidth="1"/>
    <col min="7689" max="7689" width="15.5703125" customWidth="1"/>
    <col min="7690" max="7690" width="5" customWidth="1"/>
    <col min="7691" max="7691" width="14.28515625" customWidth="1"/>
    <col min="7692" max="7692" width="5" customWidth="1"/>
    <col min="7693" max="7693" width="17.140625" customWidth="1"/>
    <col min="7694" max="7694" width="5" customWidth="1"/>
    <col min="7695" max="7695" width="11.42578125" customWidth="1"/>
    <col min="7696" max="7696" width="15.28515625" customWidth="1"/>
    <col min="7697" max="7698" width="15.5703125" bestFit="1" customWidth="1"/>
    <col min="7699" max="7699" width="14.5703125" bestFit="1" customWidth="1"/>
    <col min="7705" max="7705" width="17.28515625" customWidth="1"/>
    <col min="7706" max="7706" width="19" customWidth="1"/>
    <col min="7707" max="7707" width="15.7109375" customWidth="1"/>
    <col min="7937" max="7937" width="32.140625" customWidth="1"/>
    <col min="7938" max="7938" width="17.42578125" customWidth="1"/>
    <col min="7939" max="7939" width="18.28515625" customWidth="1"/>
    <col min="7940" max="7940" width="6.5703125" customWidth="1"/>
    <col min="7941" max="7941" width="18.140625" customWidth="1"/>
    <col min="7942" max="7942" width="6.140625" customWidth="1"/>
    <col min="7943" max="7943" width="15.5703125" customWidth="1"/>
    <col min="7944" max="7944" width="6.42578125" customWidth="1"/>
    <col min="7945" max="7945" width="15.5703125" customWidth="1"/>
    <col min="7946" max="7946" width="5" customWidth="1"/>
    <col min="7947" max="7947" width="14.28515625" customWidth="1"/>
    <col min="7948" max="7948" width="5" customWidth="1"/>
    <col min="7949" max="7949" width="17.140625" customWidth="1"/>
    <col min="7950" max="7950" width="5" customWidth="1"/>
    <col min="7951" max="7951" width="11.42578125" customWidth="1"/>
    <col min="7952" max="7952" width="15.28515625" customWidth="1"/>
    <col min="7953" max="7954" width="15.5703125" bestFit="1" customWidth="1"/>
    <col min="7955" max="7955" width="14.5703125" bestFit="1" customWidth="1"/>
    <col min="7961" max="7961" width="17.28515625" customWidth="1"/>
    <col min="7962" max="7962" width="19" customWidth="1"/>
    <col min="7963" max="7963" width="15.7109375" customWidth="1"/>
    <col min="8193" max="8193" width="32.140625" customWidth="1"/>
    <col min="8194" max="8194" width="17.42578125" customWidth="1"/>
    <col min="8195" max="8195" width="18.28515625" customWidth="1"/>
    <col min="8196" max="8196" width="6.5703125" customWidth="1"/>
    <col min="8197" max="8197" width="18.140625" customWidth="1"/>
    <col min="8198" max="8198" width="6.140625" customWidth="1"/>
    <col min="8199" max="8199" width="15.5703125" customWidth="1"/>
    <col min="8200" max="8200" width="6.42578125" customWidth="1"/>
    <col min="8201" max="8201" width="15.5703125" customWidth="1"/>
    <col min="8202" max="8202" width="5" customWidth="1"/>
    <col min="8203" max="8203" width="14.28515625" customWidth="1"/>
    <col min="8204" max="8204" width="5" customWidth="1"/>
    <col min="8205" max="8205" width="17.140625" customWidth="1"/>
    <col min="8206" max="8206" width="5" customWidth="1"/>
    <col min="8207" max="8207" width="11.42578125" customWidth="1"/>
    <col min="8208" max="8208" width="15.28515625" customWidth="1"/>
    <col min="8209" max="8210" width="15.5703125" bestFit="1" customWidth="1"/>
    <col min="8211" max="8211" width="14.5703125" bestFit="1" customWidth="1"/>
    <col min="8217" max="8217" width="17.28515625" customWidth="1"/>
    <col min="8218" max="8218" width="19" customWidth="1"/>
    <col min="8219" max="8219" width="15.7109375" customWidth="1"/>
    <col min="8449" max="8449" width="32.140625" customWidth="1"/>
    <col min="8450" max="8450" width="17.42578125" customWidth="1"/>
    <col min="8451" max="8451" width="18.28515625" customWidth="1"/>
    <col min="8452" max="8452" width="6.5703125" customWidth="1"/>
    <col min="8453" max="8453" width="18.140625" customWidth="1"/>
    <col min="8454" max="8454" width="6.140625" customWidth="1"/>
    <col min="8455" max="8455" width="15.5703125" customWidth="1"/>
    <col min="8456" max="8456" width="6.42578125" customWidth="1"/>
    <col min="8457" max="8457" width="15.5703125" customWidth="1"/>
    <col min="8458" max="8458" width="5" customWidth="1"/>
    <col min="8459" max="8459" width="14.28515625" customWidth="1"/>
    <col min="8460" max="8460" width="5" customWidth="1"/>
    <col min="8461" max="8461" width="17.140625" customWidth="1"/>
    <col min="8462" max="8462" width="5" customWidth="1"/>
    <col min="8463" max="8463" width="11.42578125" customWidth="1"/>
    <col min="8464" max="8464" width="15.28515625" customWidth="1"/>
    <col min="8465" max="8466" width="15.5703125" bestFit="1" customWidth="1"/>
    <col min="8467" max="8467" width="14.5703125" bestFit="1" customWidth="1"/>
    <col min="8473" max="8473" width="17.28515625" customWidth="1"/>
    <col min="8474" max="8474" width="19" customWidth="1"/>
    <col min="8475" max="8475" width="15.7109375" customWidth="1"/>
    <col min="8705" max="8705" width="32.140625" customWidth="1"/>
    <col min="8706" max="8706" width="17.42578125" customWidth="1"/>
    <col min="8707" max="8707" width="18.28515625" customWidth="1"/>
    <col min="8708" max="8708" width="6.5703125" customWidth="1"/>
    <col min="8709" max="8709" width="18.140625" customWidth="1"/>
    <col min="8710" max="8710" width="6.140625" customWidth="1"/>
    <col min="8711" max="8711" width="15.5703125" customWidth="1"/>
    <col min="8712" max="8712" width="6.42578125" customWidth="1"/>
    <col min="8713" max="8713" width="15.5703125" customWidth="1"/>
    <col min="8714" max="8714" width="5" customWidth="1"/>
    <col min="8715" max="8715" width="14.28515625" customWidth="1"/>
    <col min="8716" max="8716" width="5" customWidth="1"/>
    <col min="8717" max="8717" width="17.140625" customWidth="1"/>
    <col min="8718" max="8718" width="5" customWidth="1"/>
    <col min="8719" max="8719" width="11.42578125" customWidth="1"/>
    <col min="8720" max="8720" width="15.28515625" customWidth="1"/>
    <col min="8721" max="8722" width="15.5703125" bestFit="1" customWidth="1"/>
    <col min="8723" max="8723" width="14.5703125" bestFit="1" customWidth="1"/>
    <col min="8729" max="8729" width="17.28515625" customWidth="1"/>
    <col min="8730" max="8730" width="19" customWidth="1"/>
    <col min="8731" max="8731" width="15.7109375" customWidth="1"/>
    <col min="8961" max="8961" width="32.140625" customWidth="1"/>
    <col min="8962" max="8962" width="17.42578125" customWidth="1"/>
    <col min="8963" max="8963" width="18.28515625" customWidth="1"/>
    <col min="8964" max="8964" width="6.5703125" customWidth="1"/>
    <col min="8965" max="8965" width="18.140625" customWidth="1"/>
    <col min="8966" max="8966" width="6.140625" customWidth="1"/>
    <col min="8967" max="8967" width="15.5703125" customWidth="1"/>
    <col min="8968" max="8968" width="6.42578125" customWidth="1"/>
    <col min="8969" max="8969" width="15.5703125" customWidth="1"/>
    <col min="8970" max="8970" width="5" customWidth="1"/>
    <col min="8971" max="8971" width="14.28515625" customWidth="1"/>
    <col min="8972" max="8972" width="5" customWidth="1"/>
    <col min="8973" max="8973" width="17.140625" customWidth="1"/>
    <col min="8974" max="8974" width="5" customWidth="1"/>
    <col min="8975" max="8975" width="11.42578125" customWidth="1"/>
    <col min="8976" max="8976" width="15.28515625" customWidth="1"/>
    <col min="8977" max="8978" width="15.5703125" bestFit="1" customWidth="1"/>
    <col min="8979" max="8979" width="14.5703125" bestFit="1" customWidth="1"/>
    <col min="8985" max="8985" width="17.28515625" customWidth="1"/>
    <col min="8986" max="8986" width="19" customWidth="1"/>
    <col min="8987" max="8987" width="15.7109375" customWidth="1"/>
    <col min="9217" max="9217" width="32.140625" customWidth="1"/>
    <col min="9218" max="9218" width="17.42578125" customWidth="1"/>
    <col min="9219" max="9219" width="18.28515625" customWidth="1"/>
    <col min="9220" max="9220" width="6.5703125" customWidth="1"/>
    <col min="9221" max="9221" width="18.140625" customWidth="1"/>
    <col min="9222" max="9222" width="6.140625" customWidth="1"/>
    <col min="9223" max="9223" width="15.5703125" customWidth="1"/>
    <col min="9224" max="9224" width="6.42578125" customWidth="1"/>
    <col min="9225" max="9225" width="15.5703125" customWidth="1"/>
    <col min="9226" max="9226" width="5" customWidth="1"/>
    <col min="9227" max="9227" width="14.28515625" customWidth="1"/>
    <col min="9228" max="9228" width="5" customWidth="1"/>
    <col min="9229" max="9229" width="17.140625" customWidth="1"/>
    <col min="9230" max="9230" width="5" customWidth="1"/>
    <col min="9231" max="9231" width="11.42578125" customWidth="1"/>
    <col min="9232" max="9232" width="15.28515625" customWidth="1"/>
    <col min="9233" max="9234" width="15.5703125" bestFit="1" customWidth="1"/>
    <col min="9235" max="9235" width="14.5703125" bestFit="1" customWidth="1"/>
    <col min="9241" max="9241" width="17.28515625" customWidth="1"/>
    <col min="9242" max="9242" width="19" customWidth="1"/>
    <col min="9243" max="9243" width="15.7109375" customWidth="1"/>
    <col min="9473" max="9473" width="32.140625" customWidth="1"/>
    <col min="9474" max="9474" width="17.42578125" customWidth="1"/>
    <col min="9475" max="9475" width="18.28515625" customWidth="1"/>
    <col min="9476" max="9476" width="6.5703125" customWidth="1"/>
    <col min="9477" max="9477" width="18.140625" customWidth="1"/>
    <col min="9478" max="9478" width="6.140625" customWidth="1"/>
    <col min="9479" max="9479" width="15.5703125" customWidth="1"/>
    <col min="9480" max="9480" width="6.42578125" customWidth="1"/>
    <col min="9481" max="9481" width="15.5703125" customWidth="1"/>
    <col min="9482" max="9482" width="5" customWidth="1"/>
    <col min="9483" max="9483" width="14.28515625" customWidth="1"/>
    <col min="9484" max="9484" width="5" customWidth="1"/>
    <col min="9485" max="9485" width="17.140625" customWidth="1"/>
    <col min="9486" max="9486" width="5" customWidth="1"/>
    <col min="9487" max="9487" width="11.42578125" customWidth="1"/>
    <col min="9488" max="9488" width="15.28515625" customWidth="1"/>
    <col min="9489" max="9490" width="15.5703125" bestFit="1" customWidth="1"/>
    <col min="9491" max="9491" width="14.5703125" bestFit="1" customWidth="1"/>
    <col min="9497" max="9497" width="17.28515625" customWidth="1"/>
    <col min="9498" max="9498" width="19" customWidth="1"/>
    <col min="9499" max="9499" width="15.7109375" customWidth="1"/>
    <col min="9729" max="9729" width="32.140625" customWidth="1"/>
    <col min="9730" max="9730" width="17.42578125" customWidth="1"/>
    <col min="9731" max="9731" width="18.28515625" customWidth="1"/>
    <col min="9732" max="9732" width="6.5703125" customWidth="1"/>
    <col min="9733" max="9733" width="18.140625" customWidth="1"/>
    <col min="9734" max="9734" width="6.140625" customWidth="1"/>
    <col min="9735" max="9735" width="15.5703125" customWidth="1"/>
    <col min="9736" max="9736" width="6.42578125" customWidth="1"/>
    <col min="9737" max="9737" width="15.5703125" customWidth="1"/>
    <col min="9738" max="9738" width="5" customWidth="1"/>
    <col min="9739" max="9739" width="14.28515625" customWidth="1"/>
    <col min="9740" max="9740" width="5" customWidth="1"/>
    <col min="9741" max="9741" width="17.140625" customWidth="1"/>
    <col min="9742" max="9742" width="5" customWidth="1"/>
    <col min="9743" max="9743" width="11.42578125" customWidth="1"/>
    <col min="9744" max="9744" width="15.28515625" customWidth="1"/>
    <col min="9745" max="9746" width="15.5703125" bestFit="1" customWidth="1"/>
    <col min="9747" max="9747" width="14.5703125" bestFit="1" customWidth="1"/>
    <col min="9753" max="9753" width="17.28515625" customWidth="1"/>
    <col min="9754" max="9754" width="19" customWidth="1"/>
    <col min="9755" max="9755" width="15.7109375" customWidth="1"/>
    <col min="9985" max="9985" width="32.140625" customWidth="1"/>
    <col min="9986" max="9986" width="17.42578125" customWidth="1"/>
    <col min="9987" max="9987" width="18.28515625" customWidth="1"/>
    <col min="9988" max="9988" width="6.5703125" customWidth="1"/>
    <col min="9989" max="9989" width="18.140625" customWidth="1"/>
    <col min="9990" max="9990" width="6.140625" customWidth="1"/>
    <col min="9991" max="9991" width="15.5703125" customWidth="1"/>
    <col min="9992" max="9992" width="6.42578125" customWidth="1"/>
    <col min="9993" max="9993" width="15.5703125" customWidth="1"/>
    <col min="9994" max="9994" width="5" customWidth="1"/>
    <col min="9995" max="9995" width="14.28515625" customWidth="1"/>
    <col min="9996" max="9996" width="5" customWidth="1"/>
    <col min="9997" max="9997" width="17.140625" customWidth="1"/>
    <col min="9998" max="9998" width="5" customWidth="1"/>
    <col min="9999" max="9999" width="11.42578125" customWidth="1"/>
    <col min="10000" max="10000" width="15.28515625" customWidth="1"/>
    <col min="10001" max="10002" width="15.5703125" bestFit="1" customWidth="1"/>
    <col min="10003" max="10003" width="14.5703125" bestFit="1" customWidth="1"/>
    <col min="10009" max="10009" width="17.28515625" customWidth="1"/>
    <col min="10010" max="10010" width="19" customWidth="1"/>
    <col min="10011" max="10011" width="15.7109375" customWidth="1"/>
    <col min="10241" max="10241" width="32.140625" customWidth="1"/>
    <col min="10242" max="10242" width="17.42578125" customWidth="1"/>
    <col min="10243" max="10243" width="18.28515625" customWidth="1"/>
    <col min="10244" max="10244" width="6.5703125" customWidth="1"/>
    <col min="10245" max="10245" width="18.140625" customWidth="1"/>
    <col min="10246" max="10246" width="6.140625" customWidth="1"/>
    <col min="10247" max="10247" width="15.5703125" customWidth="1"/>
    <col min="10248" max="10248" width="6.42578125" customWidth="1"/>
    <col min="10249" max="10249" width="15.5703125" customWidth="1"/>
    <col min="10250" max="10250" width="5" customWidth="1"/>
    <col min="10251" max="10251" width="14.28515625" customWidth="1"/>
    <col min="10252" max="10252" width="5" customWidth="1"/>
    <col min="10253" max="10253" width="17.140625" customWidth="1"/>
    <col min="10254" max="10254" width="5" customWidth="1"/>
    <col min="10255" max="10255" width="11.42578125" customWidth="1"/>
    <col min="10256" max="10256" width="15.28515625" customWidth="1"/>
    <col min="10257" max="10258" width="15.5703125" bestFit="1" customWidth="1"/>
    <col min="10259" max="10259" width="14.5703125" bestFit="1" customWidth="1"/>
    <col min="10265" max="10265" width="17.28515625" customWidth="1"/>
    <col min="10266" max="10266" width="19" customWidth="1"/>
    <col min="10267" max="10267" width="15.7109375" customWidth="1"/>
    <col min="10497" max="10497" width="32.140625" customWidth="1"/>
    <col min="10498" max="10498" width="17.42578125" customWidth="1"/>
    <col min="10499" max="10499" width="18.28515625" customWidth="1"/>
    <col min="10500" max="10500" width="6.5703125" customWidth="1"/>
    <col min="10501" max="10501" width="18.140625" customWidth="1"/>
    <col min="10502" max="10502" width="6.140625" customWidth="1"/>
    <col min="10503" max="10503" width="15.5703125" customWidth="1"/>
    <col min="10504" max="10504" width="6.42578125" customWidth="1"/>
    <col min="10505" max="10505" width="15.5703125" customWidth="1"/>
    <col min="10506" max="10506" width="5" customWidth="1"/>
    <col min="10507" max="10507" width="14.28515625" customWidth="1"/>
    <col min="10508" max="10508" width="5" customWidth="1"/>
    <col min="10509" max="10509" width="17.140625" customWidth="1"/>
    <col min="10510" max="10510" width="5" customWidth="1"/>
    <col min="10511" max="10511" width="11.42578125" customWidth="1"/>
    <col min="10512" max="10512" width="15.28515625" customWidth="1"/>
    <col min="10513" max="10514" width="15.5703125" bestFit="1" customWidth="1"/>
    <col min="10515" max="10515" width="14.5703125" bestFit="1" customWidth="1"/>
    <col min="10521" max="10521" width="17.28515625" customWidth="1"/>
    <col min="10522" max="10522" width="19" customWidth="1"/>
    <col min="10523" max="10523" width="15.7109375" customWidth="1"/>
    <col min="10753" max="10753" width="32.140625" customWidth="1"/>
    <col min="10754" max="10754" width="17.42578125" customWidth="1"/>
    <col min="10755" max="10755" width="18.28515625" customWidth="1"/>
    <col min="10756" max="10756" width="6.5703125" customWidth="1"/>
    <col min="10757" max="10757" width="18.140625" customWidth="1"/>
    <col min="10758" max="10758" width="6.140625" customWidth="1"/>
    <col min="10759" max="10759" width="15.5703125" customWidth="1"/>
    <col min="10760" max="10760" width="6.42578125" customWidth="1"/>
    <col min="10761" max="10761" width="15.5703125" customWidth="1"/>
    <col min="10762" max="10762" width="5" customWidth="1"/>
    <col min="10763" max="10763" width="14.28515625" customWidth="1"/>
    <col min="10764" max="10764" width="5" customWidth="1"/>
    <col min="10765" max="10765" width="17.140625" customWidth="1"/>
    <col min="10766" max="10766" width="5" customWidth="1"/>
    <col min="10767" max="10767" width="11.42578125" customWidth="1"/>
    <col min="10768" max="10768" width="15.28515625" customWidth="1"/>
    <col min="10769" max="10770" width="15.5703125" bestFit="1" customWidth="1"/>
    <col min="10771" max="10771" width="14.5703125" bestFit="1" customWidth="1"/>
    <col min="10777" max="10777" width="17.28515625" customWidth="1"/>
    <col min="10778" max="10778" width="19" customWidth="1"/>
    <col min="10779" max="10779" width="15.7109375" customWidth="1"/>
    <col min="11009" max="11009" width="32.140625" customWidth="1"/>
    <col min="11010" max="11010" width="17.42578125" customWidth="1"/>
    <col min="11011" max="11011" width="18.28515625" customWidth="1"/>
    <col min="11012" max="11012" width="6.5703125" customWidth="1"/>
    <col min="11013" max="11013" width="18.140625" customWidth="1"/>
    <col min="11014" max="11014" width="6.140625" customWidth="1"/>
    <col min="11015" max="11015" width="15.5703125" customWidth="1"/>
    <col min="11016" max="11016" width="6.42578125" customWidth="1"/>
    <col min="11017" max="11017" width="15.5703125" customWidth="1"/>
    <col min="11018" max="11018" width="5" customWidth="1"/>
    <col min="11019" max="11019" width="14.28515625" customWidth="1"/>
    <col min="11020" max="11020" width="5" customWidth="1"/>
    <col min="11021" max="11021" width="17.140625" customWidth="1"/>
    <col min="11022" max="11022" width="5" customWidth="1"/>
    <col min="11023" max="11023" width="11.42578125" customWidth="1"/>
    <col min="11024" max="11024" width="15.28515625" customWidth="1"/>
    <col min="11025" max="11026" width="15.5703125" bestFit="1" customWidth="1"/>
    <col min="11027" max="11027" width="14.5703125" bestFit="1" customWidth="1"/>
    <col min="11033" max="11033" width="17.28515625" customWidth="1"/>
    <col min="11034" max="11034" width="19" customWidth="1"/>
    <col min="11035" max="11035" width="15.7109375" customWidth="1"/>
    <col min="11265" max="11265" width="32.140625" customWidth="1"/>
    <col min="11266" max="11266" width="17.42578125" customWidth="1"/>
    <col min="11267" max="11267" width="18.28515625" customWidth="1"/>
    <col min="11268" max="11268" width="6.5703125" customWidth="1"/>
    <col min="11269" max="11269" width="18.140625" customWidth="1"/>
    <col min="11270" max="11270" width="6.140625" customWidth="1"/>
    <col min="11271" max="11271" width="15.5703125" customWidth="1"/>
    <col min="11272" max="11272" width="6.42578125" customWidth="1"/>
    <col min="11273" max="11273" width="15.5703125" customWidth="1"/>
    <col min="11274" max="11274" width="5" customWidth="1"/>
    <col min="11275" max="11275" width="14.28515625" customWidth="1"/>
    <col min="11276" max="11276" width="5" customWidth="1"/>
    <col min="11277" max="11277" width="17.140625" customWidth="1"/>
    <col min="11278" max="11278" width="5" customWidth="1"/>
    <col min="11279" max="11279" width="11.42578125" customWidth="1"/>
    <col min="11280" max="11280" width="15.28515625" customWidth="1"/>
    <col min="11281" max="11282" width="15.5703125" bestFit="1" customWidth="1"/>
    <col min="11283" max="11283" width="14.5703125" bestFit="1" customWidth="1"/>
    <col min="11289" max="11289" width="17.28515625" customWidth="1"/>
    <col min="11290" max="11290" width="19" customWidth="1"/>
    <col min="11291" max="11291" width="15.7109375" customWidth="1"/>
    <col min="11521" max="11521" width="32.140625" customWidth="1"/>
    <col min="11522" max="11522" width="17.42578125" customWidth="1"/>
    <col min="11523" max="11523" width="18.28515625" customWidth="1"/>
    <col min="11524" max="11524" width="6.5703125" customWidth="1"/>
    <col min="11525" max="11525" width="18.140625" customWidth="1"/>
    <col min="11526" max="11526" width="6.140625" customWidth="1"/>
    <col min="11527" max="11527" width="15.5703125" customWidth="1"/>
    <col min="11528" max="11528" width="6.42578125" customWidth="1"/>
    <col min="11529" max="11529" width="15.5703125" customWidth="1"/>
    <col min="11530" max="11530" width="5" customWidth="1"/>
    <col min="11531" max="11531" width="14.28515625" customWidth="1"/>
    <col min="11532" max="11532" width="5" customWidth="1"/>
    <col min="11533" max="11533" width="17.140625" customWidth="1"/>
    <col min="11534" max="11534" width="5" customWidth="1"/>
    <col min="11535" max="11535" width="11.42578125" customWidth="1"/>
    <col min="11536" max="11536" width="15.28515625" customWidth="1"/>
    <col min="11537" max="11538" width="15.5703125" bestFit="1" customWidth="1"/>
    <col min="11539" max="11539" width="14.5703125" bestFit="1" customWidth="1"/>
    <col min="11545" max="11545" width="17.28515625" customWidth="1"/>
    <col min="11546" max="11546" width="19" customWidth="1"/>
    <col min="11547" max="11547" width="15.7109375" customWidth="1"/>
    <col min="11777" max="11777" width="32.140625" customWidth="1"/>
    <col min="11778" max="11778" width="17.42578125" customWidth="1"/>
    <col min="11779" max="11779" width="18.28515625" customWidth="1"/>
    <col min="11780" max="11780" width="6.5703125" customWidth="1"/>
    <col min="11781" max="11781" width="18.140625" customWidth="1"/>
    <col min="11782" max="11782" width="6.140625" customWidth="1"/>
    <col min="11783" max="11783" width="15.5703125" customWidth="1"/>
    <col min="11784" max="11784" width="6.42578125" customWidth="1"/>
    <col min="11785" max="11785" width="15.5703125" customWidth="1"/>
    <col min="11786" max="11786" width="5" customWidth="1"/>
    <col min="11787" max="11787" width="14.28515625" customWidth="1"/>
    <col min="11788" max="11788" width="5" customWidth="1"/>
    <col min="11789" max="11789" width="17.140625" customWidth="1"/>
    <col min="11790" max="11790" width="5" customWidth="1"/>
    <col min="11791" max="11791" width="11.42578125" customWidth="1"/>
    <col min="11792" max="11792" width="15.28515625" customWidth="1"/>
    <col min="11793" max="11794" width="15.5703125" bestFit="1" customWidth="1"/>
    <col min="11795" max="11795" width="14.5703125" bestFit="1" customWidth="1"/>
    <col min="11801" max="11801" width="17.28515625" customWidth="1"/>
    <col min="11802" max="11802" width="19" customWidth="1"/>
    <col min="11803" max="11803" width="15.7109375" customWidth="1"/>
    <col min="12033" max="12033" width="32.140625" customWidth="1"/>
    <col min="12034" max="12034" width="17.42578125" customWidth="1"/>
    <col min="12035" max="12035" width="18.28515625" customWidth="1"/>
    <col min="12036" max="12036" width="6.5703125" customWidth="1"/>
    <col min="12037" max="12037" width="18.140625" customWidth="1"/>
    <col min="12038" max="12038" width="6.140625" customWidth="1"/>
    <col min="12039" max="12039" width="15.5703125" customWidth="1"/>
    <col min="12040" max="12040" width="6.42578125" customWidth="1"/>
    <col min="12041" max="12041" width="15.5703125" customWidth="1"/>
    <col min="12042" max="12042" width="5" customWidth="1"/>
    <col min="12043" max="12043" width="14.28515625" customWidth="1"/>
    <col min="12044" max="12044" width="5" customWidth="1"/>
    <col min="12045" max="12045" width="17.140625" customWidth="1"/>
    <col min="12046" max="12046" width="5" customWidth="1"/>
    <col min="12047" max="12047" width="11.42578125" customWidth="1"/>
    <col min="12048" max="12048" width="15.28515625" customWidth="1"/>
    <col min="12049" max="12050" width="15.5703125" bestFit="1" customWidth="1"/>
    <col min="12051" max="12051" width="14.5703125" bestFit="1" customWidth="1"/>
    <col min="12057" max="12057" width="17.28515625" customWidth="1"/>
    <col min="12058" max="12058" width="19" customWidth="1"/>
    <col min="12059" max="12059" width="15.7109375" customWidth="1"/>
    <col min="12289" max="12289" width="32.140625" customWidth="1"/>
    <col min="12290" max="12290" width="17.42578125" customWidth="1"/>
    <col min="12291" max="12291" width="18.28515625" customWidth="1"/>
    <col min="12292" max="12292" width="6.5703125" customWidth="1"/>
    <col min="12293" max="12293" width="18.140625" customWidth="1"/>
    <col min="12294" max="12294" width="6.140625" customWidth="1"/>
    <col min="12295" max="12295" width="15.5703125" customWidth="1"/>
    <col min="12296" max="12296" width="6.42578125" customWidth="1"/>
    <col min="12297" max="12297" width="15.5703125" customWidth="1"/>
    <col min="12298" max="12298" width="5" customWidth="1"/>
    <col min="12299" max="12299" width="14.28515625" customWidth="1"/>
    <col min="12300" max="12300" width="5" customWidth="1"/>
    <col min="12301" max="12301" width="17.140625" customWidth="1"/>
    <col min="12302" max="12302" width="5" customWidth="1"/>
    <col min="12303" max="12303" width="11.42578125" customWidth="1"/>
    <col min="12304" max="12304" width="15.28515625" customWidth="1"/>
    <col min="12305" max="12306" width="15.5703125" bestFit="1" customWidth="1"/>
    <col min="12307" max="12307" width="14.5703125" bestFit="1" customWidth="1"/>
    <col min="12313" max="12313" width="17.28515625" customWidth="1"/>
    <col min="12314" max="12314" width="19" customWidth="1"/>
    <col min="12315" max="12315" width="15.7109375" customWidth="1"/>
    <col min="12545" max="12545" width="32.140625" customWidth="1"/>
    <col min="12546" max="12546" width="17.42578125" customWidth="1"/>
    <col min="12547" max="12547" width="18.28515625" customWidth="1"/>
    <col min="12548" max="12548" width="6.5703125" customWidth="1"/>
    <col min="12549" max="12549" width="18.140625" customWidth="1"/>
    <col min="12550" max="12550" width="6.140625" customWidth="1"/>
    <col min="12551" max="12551" width="15.5703125" customWidth="1"/>
    <col min="12552" max="12552" width="6.42578125" customWidth="1"/>
    <col min="12553" max="12553" width="15.5703125" customWidth="1"/>
    <col min="12554" max="12554" width="5" customWidth="1"/>
    <col min="12555" max="12555" width="14.28515625" customWidth="1"/>
    <col min="12556" max="12556" width="5" customWidth="1"/>
    <col min="12557" max="12557" width="17.140625" customWidth="1"/>
    <col min="12558" max="12558" width="5" customWidth="1"/>
    <col min="12559" max="12559" width="11.42578125" customWidth="1"/>
    <col min="12560" max="12560" width="15.28515625" customWidth="1"/>
    <col min="12561" max="12562" width="15.5703125" bestFit="1" customWidth="1"/>
    <col min="12563" max="12563" width="14.5703125" bestFit="1" customWidth="1"/>
    <col min="12569" max="12569" width="17.28515625" customWidth="1"/>
    <col min="12570" max="12570" width="19" customWidth="1"/>
    <col min="12571" max="12571" width="15.7109375" customWidth="1"/>
    <col min="12801" max="12801" width="32.140625" customWidth="1"/>
    <col min="12802" max="12802" width="17.42578125" customWidth="1"/>
    <col min="12803" max="12803" width="18.28515625" customWidth="1"/>
    <col min="12804" max="12804" width="6.5703125" customWidth="1"/>
    <col min="12805" max="12805" width="18.140625" customWidth="1"/>
    <col min="12806" max="12806" width="6.140625" customWidth="1"/>
    <col min="12807" max="12807" width="15.5703125" customWidth="1"/>
    <col min="12808" max="12808" width="6.42578125" customWidth="1"/>
    <col min="12809" max="12809" width="15.5703125" customWidth="1"/>
    <col min="12810" max="12810" width="5" customWidth="1"/>
    <col min="12811" max="12811" width="14.28515625" customWidth="1"/>
    <col min="12812" max="12812" width="5" customWidth="1"/>
    <col min="12813" max="12813" width="17.140625" customWidth="1"/>
    <col min="12814" max="12814" width="5" customWidth="1"/>
    <col min="12815" max="12815" width="11.42578125" customWidth="1"/>
    <col min="12816" max="12816" width="15.28515625" customWidth="1"/>
    <col min="12817" max="12818" width="15.5703125" bestFit="1" customWidth="1"/>
    <col min="12819" max="12819" width="14.5703125" bestFit="1" customWidth="1"/>
    <col min="12825" max="12825" width="17.28515625" customWidth="1"/>
    <col min="12826" max="12826" width="19" customWidth="1"/>
    <col min="12827" max="12827" width="15.7109375" customWidth="1"/>
    <col min="13057" max="13057" width="32.140625" customWidth="1"/>
    <col min="13058" max="13058" width="17.42578125" customWidth="1"/>
    <col min="13059" max="13059" width="18.28515625" customWidth="1"/>
    <col min="13060" max="13060" width="6.5703125" customWidth="1"/>
    <col min="13061" max="13061" width="18.140625" customWidth="1"/>
    <col min="13062" max="13062" width="6.140625" customWidth="1"/>
    <col min="13063" max="13063" width="15.5703125" customWidth="1"/>
    <col min="13064" max="13064" width="6.42578125" customWidth="1"/>
    <col min="13065" max="13065" width="15.5703125" customWidth="1"/>
    <col min="13066" max="13066" width="5" customWidth="1"/>
    <col min="13067" max="13067" width="14.28515625" customWidth="1"/>
    <col min="13068" max="13068" width="5" customWidth="1"/>
    <col min="13069" max="13069" width="17.140625" customWidth="1"/>
    <col min="13070" max="13070" width="5" customWidth="1"/>
    <col min="13071" max="13071" width="11.42578125" customWidth="1"/>
    <col min="13072" max="13072" width="15.28515625" customWidth="1"/>
    <col min="13073" max="13074" width="15.5703125" bestFit="1" customWidth="1"/>
    <col min="13075" max="13075" width="14.5703125" bestFit="1" customWidth="1"/>
    <col min="13081" max="13081" width="17.28515625" customWidth="1"/>
    <col min="13082" max="13082" width="19" customWidth="1"/>
    <col min="13083" max="13083" width="15.7109375" customWidth="1"/>
    <col min="13313" max="13313" width="32.140625" customWidth="1"/>
    <col min="13314" max="13314" width="17.42578125" customWidth="1"/>
    <col min="13315" max="13315" width="18.28515625" customWidth="1"/>
    <col min="13316" max="13316" width="6.5703125" customWidth="1"/>
    <col min="13317" max="13317" width="18.140625" customWidth="1"/>
    <col min="13318" max="13318" width="6.140625" customWidth="1"/>
    <col min="13319" max="13319" width="15.5703125" customWidth="1"/>
    <col min="13320" max="13320" width="6.42578125" customWidth="1"/>
    <col min="13321" max="13321" width="15.5703125" customWidth="1"/>
    <col min="13322" max="13322" width="5" customWidth="1"/>
    <col min="13323" max="13323" width="14.28515625" customWidth="1"/>
    <col min="13324" max="13324" width="5" customWidth="1"/>
    <col min="13325" max="13325" width="17.140625" customWidth="1"/>
    <col min="13326" max="13326" width="5" customWidth="1"/>
    <col min="13327" max="13327" width="11.42578125" customWidth="1"/>
    <col min="13328" max="13328" width="15.28515625" customWidth="1"/>
    <col min="13329" max="13330" width="15.5703125" bestFit="1" customWidth="1"/>
    <col min="13331" max="13331" width="14.5703125" bestFit="1" customWidth="1"/>
    <col min="13337" max="13337" width="17.28515625" customWidth="1"/>
    <col min="13338" max="13338" width="19" customWidth="1"/>
    <col min="13339" max="13339" width="15.7109375" customWidth="1"/>
    <col min="13569" max="13569" width="32.140625" customWidth="1"/>
    <col min="13570" max="13570" width="17.42578125" customWidth="1"/>
    <col min="13571" max="13571" width="18.28515625" customWidth="1"/>
    <col min="13572" max="13572" width="6.5703125" customWidth="1"/>
    <col min="13573" max="13573" width="18.140625" customWidth="1"/>
    <col min="13574" max="13574" width="6.140625" customWidth="1"/>
    <col min="13575" max="13575" width="15.5703125" customWidth="1"/>
    <col min="13576" max="13576" width="6.42578125" customWidth="1"/>
    <col min="13577" max="13577" width="15.5703125" customWidth="1"/>
    <col min="13578" max="13578" width="5" customWidth="1"/>
    <col min="13579" max="13579" width="14.28515625" customWidth="1"/>
    <col min="13580" max="13580" width="5" customWidth="1"/>
    <col min="13581" max="13581" width="17.140625" customWidth="1"/>
    <col min="13582" max="13582" width="5" customWidth="1"/>
    <col min="13583" max="13583" width="11.42578125" customWidth="1"/>
    <col min="13584" max="13584" width="15.28515625" customWidth="1"/>
    <col min="13585" max="13586" width="15.5703125" bestFit="1" customWidth="1"/>
    <col min="13587" max="13587" width="14.5703125" bestFit="1" customWidth="1"/>
    <col min="13593" max="13593" width="17.28515625" customWidth="1"/>
    <col min="13594" max="13594" width="19" customWidth="1"/>
    <col min="13595" max="13595" width="15.7109375" customWidth="1"/>
    <col min="13825" max="13825" width="32.140625" customWidth="1"/>
    <col min="13826" max="13826" width="17.42578125" customWidth="1"/>
    <col min="13827" max="13827" width="18.28515625" customWidth="1"/>
    <col min="13828" max="13828" width="6.5703125" customWidth="1"/>
    <col min="13829" max="13829" width="18.140625" customWidth="1"/>
    <col min="13830" max="13830" width="6.140625" customWidth="1"/>
    <col min="13831" max="13831" width="15.5703125" customWidth="1"/>
    <col min="13832" max="13832" width="6.42578125" customWidth="1"/>
    <col min="13833" max="13833" width="15.5703125" customWidth="1"/>
    <col min="13834" max="13834" width="5" customWidth="1"/>
    <col min="13835" max="13835" width="14.28515625" customWidth="1"/>
    <col min="13836" max="13836" width="5" customWidth="1"/>
    <col min="13837" max="13837" width="17.140625" customWidth="1"/>
    <col min="13838" max="13838" width="5" customWidth="1"/>
    <col min="13839" max="13839" width="11.42578125" customWidth="1"/>
    <col min="13840" max="13840" width="15.28515625" customWidth="1"/>
    <col min="13841" max="13842" width="15.5703125" bestFit="1" customWidth="1"/>
    <col min="13843" max="13843" width="14.5703125" bestFit="1" customWidth="1"/>
    <col min="13849" max="13849" width="17.28515625" customWidth="1"/>
    <col min="13850" max="13850" width="19" customWidth="1"/>
    <col min="13851" max="13851" width="15.7109375" customWidth="1"/>
    <col min="14081" max="14081" width="32.140625" customWidth="1"/>
    <col min="14082" max="14082" width="17.42578125" customWidth="1"/>
    <col min="14083" max="14083" width="18.28515625" customWidth="1"/>
    <col min="14084" max="14084" width="6.5703125" customWidth="1"/>
    <col min="14085" max="14085" width="18.140625" customWidth="1"/>
    <col min="14086" max="14086" width="6.140625" customWidth="1"/>
    <col min="14087" max="14087" width="15.5703125" customWidth="1"/>
    <col min="14088" max="14088" width="6.42578125" customWidth="1"/>
    <col min="14089" max="14089" width="15.5703125" customWidth="1"/>
    <col min="14090" max="14090" width="5" customWidth="1"/>
    <col min="14091" max="14091" width="14.28515625" customWidth="1"/>
    <col min="14092" max="14092" width="5" customWidth="1"/>
    <col min="14093" max="14093" width="17.140625" customWidth="1"/>
    <col min="14094" max="14094" width="5" customWidth="1"/>
    <col min="14095" max="14095" width="11.42578125" customWidth="1"/>
    <col min="14096" max="14096" width="15.28515625" customWidth="1"/>
    <col min="14097" max="14098" width="15.5703125" bestFit="1" customWidth="1"/>
    <col min="14099" max="14099" width="14.5703125" bestFit="1" customWidth="1"/>
    <col min="14105" max="14105" width="17.28515625" customWidth="1"/>
    <col min="14106" max="14106" width="19" customWidth="1"/>
    <col min="14107" max="14107" width="15.7109375" customWidth="1"/>
    <col min="14337" max="14337" width="32.140625" customWidth="1"/>
    <col min="14338" max="14338" width="17.42578125" customWidth="1"/>
    <col min="14339" max="14339" width="18.28515625" customWidth="1"/>
    <col min="14340" max="14340" width="6.5703125" customWidth="1"/>
    <col min="14341" max="14341" width="18.140625" customWidth="1"/>
    <col min="14342" max="14342" width="6.140625" customWidth="1"/>
    <col min="14343" max="14343" width="15.5703125" customWidth="1"/>
    <col min="14344" max="14344" width="6.42578125" customWidth="1"/>
    <col min="14345" max="14345" width="15.5703125" customWidth="1"/>
    <col min="14346" max="14346" width="5" customWidth="1"/>
    <col min="14347" max="14347" width="14.28515625" customWidth="1"/>
    <col min="14348" max="14348" width="5" customWidth="1"/>
    <col min="14349" max="14349" width="17.140625" customWidth="1"/>
    <col min="14350" max="14350" width="5" customWidth="1"/>
    <col min="14351" max="14351" width="11.42578125" customWidth="1"/>
    <col min="14352" max="14352" width="15.28515625" customWidth="1"/>
    <col min="14353" max="14354" width="15.5703125" bestFit="1" customWidth="1"/>
    <col min="14355" max="14355" width="14.5703125" bestFit="1" customWidth="1"/>
    <col min="14361" max="14361" width="17.28515625" customWidth="1"/>
    <col min="14362" max="14362" width="19" customWidth="1"/>
    <col min="14363" max="14363" width="15.7109375" customWidth="1"/>
    <col min="14593" max="14593" width="32.140625" customWidth="1"/>
    <col min="14594" max="14594" width="17.42578125" customWidth="1"/>
    <col min="14595" max="14595" width="18.28515625" customWidth="1"/>
    <col min="14596" max="14596" width="6.5703125" customWidth="1"/>
    <col min="14597" max="14597" width="18.140625" customWidth="1"/>
    <col min="14598" max="14598" width="6.140625" customWidth="1"/>
    <col min="14599" max="14599" width="15.5703125" customWidth="1"/>
    <col min="14600" max="14600" width="6.42578125" customWidth="1"/>
    <col min="14601" max="14601" width="15.5703125" customWidth="1"/>
    <col min="14602" max="14602" width="5" customWidth="1"/>
    <col min="14603" max="14603" width="14.28515625" customWidth="1"/>
    <col min="14604" max="14604" width="5" customWidth="1"/>
    <col min="14605" max="14605" width="17.140625" customWidth="1"/>
    <col min="14606" max="14606" width="5" customWidth="1"/>
    <col min="14607" max="14607" width="11.42578125" customWidth="1"/>
    <col min="14608" max="14608" width="15.28515625" customWidth="1"/>
    <col min="14609" max="14610" width="15.5703125" bestFit="1" customWidth="1"/>
    <col min="14611" max="14611" width="14.5703125" bestFit="1" customWidth="1"/>
    <col min="14617" max="14617" width="17.28515625" customWidth="1"/>
    <col min="14618" max="14618" width="19" customWidth="1"/>
    <col min="14619" max="14619" width="15.7109375" customWidth="1"/>
    <col min="14849" max="14849" width="32.140625" customWidth="1"/>
    <col min="14850" max="14850" width="17.42578125" customWidth="1"/>
    <col min="14851" max="14851" width="18.28515625" customWidth="1"/>
    <col min="14852" max="14852" width="6.5703125" customWidth="1"/>
    <col min="14853" max="14853" width="18.140625" customWidth="1"/>
    <col min="14854" max="14854" width="6.140625" customWidth="1"/>
    <col min="14855" max="14855" width="15.5703125" customWidth="1"/>
    <col min="14856" max="14856" width="6.42578125" customWidth="1"/>
    <col min="14857" max="14857" width="15.5703125" customWidth="1"/>
    <col min="14858" max="14858" width="5" customWidth="1"/>
    <col min="14859" max="14859" width="14.28515625" customWidth="1"/>
    <col min="14860" max="14860" width="5" customWidth="1"/>
    <col min="14861" max="14861" width="17.140625" customWidth="1"/>
    <col min="14862" max="14862" width="5" customWidth="1"/>
    <col min="14863" max="14863" width="11.42578125" customWidth="1"/>
    <col min="14864" max="14864" width="15.28515625" customWidth="1"/>
    <col min="14865" max="14866" width="15.5703125" bestFit="1" customWidth="1"/>
    <col min="14867" max="14867" width="14.5703125" bestFit="1" customWidth="1"/>
    <col min="14873" max="14873" width="17.28515625" customWidth="1"/>
    <col min="14874" max="14874" width="19" customWidth="1"/>
    <col min="14875" max="14875" width="15.7109375" customWidth="1"/>
    <col min="15105" max="15105" width="32.140625" customWidth="1"/>
    <col min="15106" max="15106" width="17.42578125" customWidth="1"/>
    <col min="15107" max="15107" width="18.28515625" customWidth="1"/>
    <col min="15108" max="15108" width="6.5703125" customWidth="1"/>
    <col min="15109" max="15109" width="18.140625" customWidth="1"/>
    <col min="15110" max="15110" width="6.140625" customWidth="1"/>
    <col min="15111" max="15111" width="15.5703125" customWidth="1"/>
    <col min="15112" max="15112" width="6.42578125" customWidth="1"/>
    <col min="15113" max="15113" width="15.5703125" customWidth="1"/>
    <col min="15114" max="15114" width="5" customWidth="1"/>
    <col min="15115" max="15115" width="14.28515625" customWidth="1"/>
    <col min="15116" max="15116" width="5" customWidth="1"/>
    <col min="15117" max="15117" width="17.140625" customWidth="1"/>
    <col min="15118" max="15118" width="5" customWidth="1"/>
    <col min="15119" max="15119" width="11.42578125" customWidth="1"/>
    <col min="15120" max="15120" width="15.28515625" customWidth="1"/>
    <col min="15121" max="15122" width="15.5703125" bestFit="1" customWidth="1"/>
    <col min="15123" max="15123" width="14.5703125" bestFit="1" customWidth="1"/>
    <col min="15129" max="15129" width="17.28515625" customWidth="1"/>
    <col min="15130" max="15130" width="19" customWidth="1"/>
    <col min="15131" max="15131" width="15.7109375" customWidth="1"/>
    <col min="15361" max="15361" width="32.140625" customWidth="1"/>
    <col min="15362" max="15362" width="17.42578125" customWidth="1"/>
    <col min="15363" max="15363" width="18.28515625" customWidth="1"/>
    <col min="15364" max="15364" width="6.5703125" customWidth="1"/>
    <col min="15365" max="15365" width="18.140625" customWidth="1"/>
    <col min="15366" max="15366" width="6.140625" customWidth="1"/>
    <col min="15367" max="15367" width="15.5703125" customWidth="1"/>
    <col min="15368" max="15368" width="6.42578125" customWidth="1"/>
    <col min="15369" max="15369" width="15.5703125" customWidth="1"/>
    <col min="15370" max="15370" width="5" customWidth="1"/>
    <col min="15371" max="15371" width="14.28515625" customWidth="1"/>
    <col min="15372" max="15372" width="5" customWidth="1"/>
    <col min="15373" max="15373" width="17.140625" customWidth="1"/>
    <col min="15374" max="15374" width="5" customWidth="1"/>
    <col min="15375" max="15375" width="11.42578125" customWidth="1"/>
    <col min="15376" max="15376" width="15.28515625" customWidth="1"/>
    <col min="15377" max="15378" width="15.5703125" bestFit="1" customWidth="1"/>
    <col min="15379" max="15379" width="14.5703125" bestFit="1" customWidth="1"/>
    <col min="15385" max="15385" width="17.28515625" customWidth="1"/>
    <col min="15386" max="15386" width="19" customWidth="1"/>
    <col min="15387" max="15387" width="15.7109375" customWidth="1"/>
    <col min="15617" max="15617" width="32.140625" customWidth="1"/>
    <col min="15618" max="15618" width="17.42578125" customWidth="1"/>
    <col min="15619" max="15619" width="18.28515625" customWidth="1"/>
    <col min="15620" max="15620" width="6.5703125" customWidth="1"/>
    <col min="15621" max="15621" width="18.140625" customWidth="1"/>
    <col min="15622" max="15622" width="6.140625" customWidth="1"/>
    <col min="15623" max="15623" width="15.5703125" customWidth="1"/>
    <col min="15624" max="15624" width="6.42578125" customWidth="1"/>
    <col min="15625" max="15625" width="15.5703125" customWidth="1"/>
    <col min="15626" max="15626" width="5" customWidth="1"/>
    <col min="15627" max="15627" width="14.28515625" customWidth="1"/>
    <col min="15628" max="15628" width="5" customWidth="1"/>
    <col min="15629" max="15629" width="17.140625" customWidth="1"/>
    <col min="15630" max="15630" width="5" customWidth="1"/>
    <col min="15631" max="15631" width="11.42578125" customWidth="1"/>
    <col min="15632" max="15632" width="15.28515625" customWidth="1"/>
    <col min="15633" max="15634" width="15.5703125" bestFit="1" customWidth="1"/>
    <col min="15635" max="15635" width="14.5703125" bestFit="1" customWidth="1"/>
    <col min="15641" max="15641" width="17.28515625" customWidth="1"/>
    <col min="15642" max="15642" width="19" customWidth="1"/>
    <col min="15643" max="15643" width="15.7109375" customWidth="1"/>
    <col min="15873" max="15873" width="32.140625" customWidth="1"/>
    <col min="15874" max="15874" width="17.42578125" customWidth="1"/>
    <col min="15875" max="15875" width="18.28515625" customWidth="1"/>
    <col min="15876" max="15876" width="6.5703125" customWidth="1"/>
    <col min="15877" max="15877" width="18.140625" customWidth="1"/>
    <col min="15878" max="15878" width="6.140625" customWidth="1"/>
    <col min="15879" max="15879" width="15.5703125" customWidth="1"/>
    <col min="15880" max="15880" width="6.42578125" customWidth="1"/>
    <col min="15881" max="15881" width="15.5703125" customWidth="1"/>
    <col min="15882" max="15882" width="5" customWidth="1"/>
    <col min="15883" max="15883" width="14.28515625" customWidth="1"/>
    <col min="15884" max="15884" width="5" customWidth="1"/>
    <col min="15885" max="15885" width="17.140625" customWidth="1"/>
    <col min="15886" max="15886" width="5" customWidth="1"/>
    <col min="15887" max="15887" width="11.42578125" customWidth="1"/>
    <col min="15888" max="15888" width="15.28515625" customWidth="1"/>
    <col min="15889" max="15890" width="15.5703125" bestFit="1" customWidth="1"/>
    <col min="15891" max="15891" width="14.5703125" bestFit="1" customWidth="1"/>
    <col min="15897" max="15897" width="17.28515625" customWidth="1"/>
    <col min="15898" max="15898" width="19" customWidth="1"/>
    <col min="15899" max="15899" width="15.7109375" customWidth="1"/>
    <col min="16129" max="16129" width="32.140625" customWidth="1"/>
    <col min="16130" max="16130" width="17.42578125" customWidth="1"/>
    <col min="16131" max="16131" width="18.28515625" customWidth="1"/>
    <col min="16132" max="16132" width="6.5703125" customWidth="1"/>
    <col min="16133" max="16133" width="18.140625" customWidth="1"/>
    <col min="16134" max="16134" width="6.140625" customWidth="1"/>
    <col min="16135" max="16135" width="15.5703125" customWidth="1"/>
    <col min="16136" max="16136" width="6.42578125" customWidth="1"/>
    <col min="16137" max="16137" width="15.5703125" customWidth="1"/>
    <col min="16138" max="16138" width="5" customWidth="1"/>
    <col min="16139" max="16139" width="14.28515625" customWidth="1"/>
    <col min="16140" max="16140" width="5" customWidth="1"/>
    <col min="16141" max="16141" width="17.140625" customWidth="1"/>
    <col min="16142" max="16142" width="5" customWidth="1"/>
    <col min="16143" max="16143" width="11.42578125" customWidth="1"/>
    <col min="16144" max="16144" width="15.28515625" customWidth="1"/>
    <col min="16145" max="16146" width="15.5703125" bestFit="1" customWidth="1"/>
    <col min="16147" max="16147" width="14.5703125" bestFit="1" customWidth="1"/>
    <col min="16153" max="16153" width="17.28515625" customWidth="1"/>
    <col min="16154" max="16154" width="19" customWidth="1"/>
    <col min="16155" max="16155" width="15.7109375" customWidth="1"/>
  </cols>
  <sheetData>
    <row r="1" spans="1:28" x14ac:dyDescent="0.25">
      <c r="A1" s="1"/>
      <c r="B1" s="2"/>
      <c r="C1" s="2"/>
      <c r="D1" s="3"/>
    </row>
    <row r="2" spans="1:28" ht="18" x14ac:dyDescent="0.25">
      <c r="A2" s="1"/>
      <c r="C2" s="200" t="s">
        <v>0</v>
      </c>
      <c r="D2" s="200"/>
      <c r="E2" s="200"/>
      <c r="F2" s="200"/>
      <c r="G2" s="200"/>
    </row>
    <row r="3" spans="1:28" ht="10.5" customHeight="1" x14ac:dyDescent="0.25">
      <c r="A3" s="1"/>
      <c r="C3" s="110"/>
      <c r="D3" s="110"/>
      <c r="E3" s="110"/>
      <c r="F3" s="110"/>
      <c r="G3" s="110"/>
    </row>
    <row r="4" spans="1:28" ht="18.75" x14ac:dyDescent="0.3">
      <c r="A4" s="1"/>
      <c r="C4" s="201" t="s">
        <v>44</v>
      </c>
      <c r="D4" s="201"/>
      <c r="E4" s="201"/>
      <c r="F4" s="201"/>
      <c r="G4" s="201"/>
      <c r="Y4" s="9"/>
      <c r="Z4" s="9"/>
      <c r="AA4" s="9"/>
      <c r="AB4" s="25"/>
    </row>
    <row r="5" spans="1:28" ht="11.25" customHeight="1" x14ac:dyDescent="0.3">
      <c r="A5" s="1"/>
      <c r="C5" s="111"/>
      <c r="D5" s="111"/>
      <c r="E5" s="111"/>
      <c r="F5" s="111"/>
      <c r="G5" s="111"/>
      <c r="Y5" s="9"/>
      <c r="Z5" s="9"/>
      <c r="AA5" s="9"/>
      <c r="AB5" s="25"/>
    </row>
    <row r="6" spans="1:28" ht="18.75" x14ac:dyDescent="0.3">
      <c r="A6" s="1"/>
      <c r="C6" s="200" t="s">
        <v>43</v>
      </c>
      <c r="D6" s="200"/>
      <c r="E6" s="200"/>
      <c r="F6" s="200"/>
      <c r="G6" s="200"/>
      <c r="Y6" s="57"/>
      <c r="Z6" s="57"/>
      <c r="AA6" s="57"/>
      <c r="AB6" s="25"/>
    </row>
    <row r="7" spans="1:28" ht="10.5" customHeight="1" x14ac:dyDescent="0.3">
      <c r="A7" s="1"/>
      <c r="C7" s="110"/>
      <c r="D7" s="110"/>
      <c r="E7" s="110"/>
      <c r="F7" s="110"/>
      <c r="G7" s="110"/>
      <c r="Y7" s="57"/>
      <c r="Z7" s="57"/>
      <c r="AA7" s="57"/>
      <c r="AB7" s="25"/>
    </row>
    <row r="8" spans="1:28" ht="10.5" customHeight="1" x14ac:dyDescent="0.3">
      <c r="A8" s="1"/>
      <c r="C8" s="110"/>
      <c r="D8" s="110"/>
      <c r="E8" s="110"/>
      <c r="F8" s="110"/>
      <c r="G8" s="110"/>
      <c r="Y8" s="57"/>
      <c r="Z8" s="57"/>
      <c r="AA8" s="57"/>
      <c r="AB8" s="25"/>
    </row>
    <row r="9" spans="1:28" ht="15.75" x14ac:dyDescent="0.3">
      <c r="A9" s="101" t="s">
        <v>55</v>
      </c>
      <c r="B9" s="96"/>
      <c r="C9" s="97"/>
      <c r="D9" s="98"/>
      <c r="E9" s="98"/>
      <c r="F9" s="98"/>
      <c r="G9" s="98"/>
      <c r="H9" s="98"/>
      <c r="I9" s="98"/>
      <c r="J9" s="98"/>
      <c r="K9" s="99"/>
      <c r="L9" s="100"/>
      <c r="M9" s="5"/>
      <c r="N9" s="5"/>
      <c r="O9" s="5"/>
      <c r="P9" s="5"/>
      <c r="Q9" s="5"/>
      <c r="R9" s="4"/>
      <c r="S9" s="4"/>
      <c r="T9" s="4"/>
      <c r="W9" s="8"/>
      <c r="X9" s="8"/>
      <c r="Y9" s="8"/>
      <c r="Z9" s="8"/>
    </row>
    <row r="10" spans="1:28" ht="16.5" thickBot="1" x14ac:dyDescent="0.35">
      <c r="A10" s="60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4"/>
      <c r="O10" s="5"/>
      <c r="P10" s="5"/>
      <c r="Q10" s="5"/>
      <c r="R10" s="5"/>
      <c r="S10" s="4"/>
      <c r="T10" s="4"/>
      <c r="U10" s="4"/>
      <c r="V10" s="4"/>
      <c r="Y10" s="8"/>
      <c r="Z10" s="8"/>
      <c r="AA10" s="8"/>
      <c r="AB10" s="8"/>
    </row>
    <row r="11" spans="1:28" ht="15.75" x14ac:dyDescent="0.3">
      <c r="A11" s="173" t="s">
        <v>1</v>
      </c>
      <c r="B11" s="174" t="s">
        <v>2</v>
      </c>
      <c r="C11" s="174" t="s">
        <v>3</v>
      </c>
      <c r="D11" s="175" t="s">
        <v>4</v>
      </c>
      <c r="E11" s="5"/>
      <c r="F11" s="5"/>
      <c r="G11" s="5"/>
      <c r="H11" s="5"/>
      <c r="I11" s="5"/>
      <c r="J11" s="5"/>
      <c r="K11" s="5"/>
      <c r="L11" s="8"/>
      <c r="M11" s="8"/>
      <c r="N11" s="8"/>
      <c r="O11" s="8"/>
      <c r="P11" s="5"/>
      <c r="Q11" s="8"/>
      <c r="R11" s="8"/>
      <c r="S11" s="8"/>
      <c r="T11" s="8"/>
      <c r="W11" s="61"/>
      <c r="X11" s="61"/>
      <c r="Y11" s="9"/>
      <c r="Z11" s="62"/>
    </row>
    <row r="12" spans="1:28" ht="15.75" x14ac:dyDescent="0.3">
      <c r="A12" s="176" t="s">
        <v>5</v>
      </c>
      <c r="B12" s="9">
        <f>SUM(B13:B14)</f>
        <v>975248417</v>
      </c>
      <c r="C12" s="48">
        <f>SUM(C13:C14)</f>
        <v>842540762</v>
      </c>
      <c r="D12" s="177">
        <f t="shared" ref="D12:D17" si="0">+C12/B12</f>
        <v>0.86392425490089264</v>
      </c>
      <c r="E12" s="9"/>
      <c r="F12" s="15"/>
      <c r="G12" s="14"/>
      <c r="H12" s="15"/>
      <c r="I12" s="9"/>
      <c r="J12" s="16"/>
      <c r="K12" s="9"/>
      <c r="L12" s="8"/>
      <c r="M12" s="8"/>
      <c r="N12" s="8"/>
      <c r="O12" s="8"/>
      <c r="P12" s="9"/>
      <c r="Q12" s="8"/>
      <c r="R12" s="8"/>
      <c r="S12" s="8"/>
      <c r="T12" s="8"/>
      <c r="W12" s="8"/>
      <c r="X12" s="8"/>
      <c r="Y12" s="8"/>
      <c r="Z12" s="62"/>
    </row>
    <row r="13" spans="1:28" ht="15.75" x14ac:dyDescent="0.3">
      <c r="A13" s="178" t="s">
        <v>45</v>
      </c>
      <c r="B13" s="24">
        <v>902101543</v>
      </c>
      <c r="C13" s="63">
        <v>786012391.66999996</v>
      </c>
      <c r="D13" s="177">
        <f>+C13/B13</f>
        <v>0.87131254543259318</v>
      </c>
      <c r="E13" s="64"/>
      <c r="F13" s="15"/>
      <c r="G13" s="14"/>
      <c r="H13" s="15"/>
      <c r="I13" s="9"/>
      <c r="J13" s="16"/>
      <c r="K13" s="9"/>
      <c r="L13" s="8"/>
      <c r="M13" s="8"/>
      <c r="N13" s="8"/>
      <c r="O13" s="8"/>
      <c r="P13" s="9"/>
      <c r="Q13" s="8"/>
      <c r="R13" s="8"/>
      <c r="S13" s="8"/>
      <c r="T13" s="8"/>
      <c r="W13" s="8"/>
      <c r="X13" s="8"/>
      <c r="Y13" s="8"/>
      <c r="Z13" s="62"/>
    </row>
    <row r="14" spans="1:28" ht="15.75" x14ac:dyDescent="0.3">
      <c r="A14" s="178" t="s">
        <v>46</v>
      </c>
      <c r="B14" s="24">
        <v>73146874</v>
      </c>
      <c r="C14" s="63">
        <v>56528370.329999998</v>
      </c>
      <c r="D14" s="177">
        <f t="shared" si="0"/>
        <v>0.77280637214927328</v>
      </c>
      <c r="E14" s="64"/>
      <c r="F14" s="15"/>
      <c r="G14" s="14"/>
      <c r="H14" s="15"/>
      <c r="I14" s="9"/>
      <c r="J14" s="16"/>
      <c r="K14" s="9"/>
      <c r="L14" s="8"/>
      <c r="M14" s="8"/>
      <c r="N14" s="8"/>
      <c r="O14" s="8"/>
      <c r="P14" s="9"/>
      <c r="Q14" s="8"/>
      <c r="R14" s="8"/>
      <c r="S14" s="8"/>
      <c r="T14" s="8"/>
      <c r="W14" s="65"/>
      <c r="X14" s="65"/>
      <c r="Y14" s="22"/>
      <c r="Z14" s="66"/>
    </row>
    <row r="15" spans="1:28" ht="15.75" x14ac:dyDescent="0.3">
      <c r="A15" s="176" t="s">
        <v>6</v>
      </c>
      <c r="B15" s="9">
        <f>SUM(B16:B17)</f>
        <v>523809788</v>
      </c>
      <c r="C15" s="10">
        <f>SUM(C16:C17)</f>
        <v>514587069.38</v>
      </c>
      <c r="D15" s="177">
        <f t="shared" si="0"/>
        <v>0.98239300060578483</v>
      </c>
      <c r="E15" s="64"/>
      <c r="F15" s="15"/>
      <c r="G15" s="14"/>
      <c r="H15" s="15"/>
      <c r="I15" s="9"/>
      <c r="J15" s="16"/>
      <c r="K15" s="9"/>
      <c r="L15" s="8"/>
      <c r="M15" s="8"/>
      <c r="N15" s="8"/>
      <c r="O15" s="8"/>
      <c r="P15" s="9"/>
      <c r="Q15" s="9"/>
      <c r="R15" s="8"/>
      <c r="S15" s="8"/>
      <c r="T15" s="8"/>
      <c r="Z15" s="67"/>
    </row>
    <row r="16" spans="1:28" ht="15.75" x14ac:dyDescent="0.3">
      <c r="A16" s="178" t="s">
        <v>47</v>
      </c>
      <c r="B16" s="24">
        <v>66350003</v>
      </c>
      <c r="C16" s="63">
        <v>55739272.780000001</v>
      </c>
      <c r="D16" s="177">
        <f t="shared" si="0"/>
        <v>0.84007943119459993</v>
      </c>
      <c r="E16" s="64"/>
      <c r="F16" s="15"/>
      <c r="G16" s="14"/>
      <c r="H16" s="15"/>
      <c r="I16" s="9"/>
      <c r="J16" s="16"/>
      <c r="K16" s="9"/>
      <c r="L16" s="8"/>
      <c r="M16" s="8"/>
      <c r="N16" s="8"/>
      <c r="O16" s="8"/>
      <c r="P16" s="9"/>
      <c r="Q16" s="9"/>
      <c r="R16" s="8"/>
      <c r="S16" s="8"/>
      <c r="T16" s="8"/>
      <c r="Z16" s="67"/>
    </row>
    <row r="17" spans="1:26" ht="15.75" x14ac:dyDescent="0.3">
      <c r="A17" s="178" t="s">
        <v>48</v>
      </c>
      <c r="B17" s="24">
        <v>457459785</v>
      </c>
      <c r="C17" s="63">
        <v>458847796.60000002</v>
      </c>
      <c r="D17" s="177">
        <f t="shared" si="0"/>
        <v>1.0030341718452913</v>
      </c>
      <c r="E17" s="64"/>
      <c r="F17" s="15"/>
      <c r="G17" s="14"/>
      <c r="H17" s="15"/>
      <c r="I17" s="9"/>
      <c r="J17" s="16"/>
      <c r="K17" s="9"/>
      <c r="L17" s="8"/>
      <c r="M17" s="8"/>
      <c r="N17" s="8"/>
      <c r="O17" s="8"/>
      <c r="P17" s="9"/>
      <c r="Q17" s="9"/>
      <c r="R17" s="8"/>
      <c r="S17" s="8"/>
      <c r="T17" s="8"/>
      <c r="Z17" s="67"/>
    </row>
    <row r="18" spans="1:26" ht="15.75" x14ac:dyDescent="0.3">
      <c r="A18" s="176"/>
      <c r="B18" s="9"/>
      <c r="C18" s="47"/>
      <c r="D18" s="177"/>
      <c r="E18" s="68"/>
      <c r="F18" s="15"/>
      <c r="G18" s="14"/>
      <c r="H18" s="15"/>
      <c r="I18" s="9"/>
      <c r="J18" s="16"/>
      <c r="K18" s="9"/>
      <c r="L18" s="8"/>
      <c r="M18" s="8"/>
      <c r="N18" s="8"/>
      <c r="O18" s="8"/>
      <c r="P18" s="9"/>
      <c r="Q18" s="8"/>
      <c r="R18" s="8"/>
      <c r="S18" s="8"/>
      <c r="T18" s="8"/>
      <c r="Z18" s="67"/>
    </row>
    <row r="19" spans="1:26" ht="15.75" x14ac:dyDescent="0.3">
      <c r="A19" s="82" t="s">
        <v>7</v>
      </c>
      <c r="B19" s="18">
        <f>+B12+B15</f>
        <v>1499058205</v>
      </c>
      <c r="C19" s="18">
        <f>+C12+C15</f>
        <v>1357127831.3800001</v>
      </c>
      <c r="D19" s="83">
        <f>+C19/B19</f>
        <v>0.90532030501110539</v>
      </c>
      <c r="E19" s="22"/>
      <c r="F19" s="21"/>
      <c r="G19" s="28"/>
      <c r="H19" s="21"/>
      <c r="I19" s="22"/>
      <c r="J19" s="5"/>
      <c r="K19" s="22"/>
      <c r="L19" s="8"/>
      <c r="M19" s="8"/>
      <c r="N19" s="8"/>
      <c r="O19" s="8"/>
      <c r="P19" s="22"/>
      <c r="Q19" s="8"/>
      <c r="R19" s="8"/>
      <c r="S19" s="8"/>
      <c r="T19" s="8"/>
    </row>
    <row r="20" spans="1:26" ht="15.75" x14ac:dyDescent="0.3">
      <c r="A20" s="179"/>
      <c r="B20" s="9"/>
      <c r="C20" s="9"/>
      <c r="D20" s="180"/>
      <c r="E20" s="24"/>
      <c r="F20" s="23"/>
      <c r="G20" s="24"/>
      <c r="H20" s="23"/>
      <c r="I20" s="9"/>
      <c r="J20" s="16"/>
      <c r="K20" s="9"/>
      <c r="L20" s="8"/>
      <c r="M20" s="9"/>
      <c r="N20" s="9"/>
      <c r="O20" s="9"/>
      <c r="P20" s="9"/>
      <c r="Q20" s="25"/>
      <c r="R20" s="22"/>
      <c r="S20" s="22"/>
      <c r="T20" s="9"/>
    </row>
    <row r="21" spans="1:26" ht="15.75" x14ac:dyDescent="0.3">
      <c r="A21" s="82" t="s">
        <v>8</v>
      </c>
      <c r="B21" s="7" t="s">
        <v>2</v>
      </c>
      <c r="C21" s="7" t="s">
        <v>3</v>
      </c>
      <c r="D21" s="181" t="s">
        <v>4</v>
      </c>
      <c r="E21" s="5"/>
      <c r="F21" s="15"/>
      <c r="G21" s="14"/>
      <c r="H21" s="15"/>
      <c r="I21" s="9"/>
      <c r="J21" s="16"/>
      <c r="K21" s="9"/>
      <c r="L21" s="8"/>
      <c r="M21" s="9"/>
      <c r="N21" s="9"/>
      <c r="O21" s="9"/>
      <c r="P21" s="9"/>
      <c r="Q21" s="25"/>
      <c r="R21" s="22"/>
      <c r="S21" s="22"/>
      <c r="T21" s="9"/>
    </row>
    <row r="22" spans="1:26" ht="15.75" x14ac:dyDescent="0.3">
      <c r="A22" s="179" t="s">
        <v>9</v>
      </c>
      <c r="B22" s="10">
        <v>50651</v>
      </c>
      <c r="C22" s="26">
        <v>652</v>
      </c>
      <c r="D22" s="177">
        <f>+C22/B22</f>
        <v>1.2872401334623206E-2</v>
      </c>
      <c r="E22" s="69"/>
      <c r="F22" s="15"/>
      <c r="G22" s="14"/>
      <c r="H22" s="15"/>
      <c r="I22" s="9"/>
      <c r="J22" s="16"/>
      <c r="K22" s="9"/>
      <c r="L22" s="8"/>
      <c r="M22" s="9"/>
      <c r="N22" s="9"/>
      <c r="O22" s="9"/>
      <c r="P22" s="9"/>
      <c r="Q22" s="25"/>
      <c r="R22" s="22"/>
      <c r="S22" s="22"/>
      <c r="T22" s="9"/>
    </row>
    <row r="23" spans="1:26" ht="15.75" x14ac:dyDescent="0.3">
      <c r="A23" s="179" t="s">
        <v>10</v>
      </c>
      <c r="B23" s="10">
        <v>163000003</v>
      </c>
      <c r="C23" s="26">
        <v>62117115.710000001</v>
      </c>
      <c r="D23" s="177">
        <f>+C23/B23</f>
        <v>0.38108659243398912</v>
      </c>
      <c r="E23" s="69"/>
      <c r="F23" s="15"/>
      <c r="G23" s="14"/>
      <c r="H23" s="15"/>
      <c r="I23" s="9"/>
      <c r="J23" s="16"/>
      <c r="K23" s="9"/>
      <c r="L23" s="8"/>
      <c r="M23" s="9"/>
      <c r="N23" s="9"/>
      <c r="O23" s="9"/>
      <c r="P23" s="9"/>
      <c r="Q23" s="25"/>
      <c r="R23" s="22"/>
      <c r="S23" s="22"/>
      <c r="T23" s="9"/>
    </row>
    <row r="24" spans="1:26" ht="15.75" x14ac:dyDescent="0.3">
      <c r="A24" s="84" t="s">
        <v>11</v>
      </c>
      <c r="B24" s="85">
        <f>SUM(B22:B23)</f>
        <v>163050654</v>
      </c>
      <c r="C24" s="85">
        <f>SUM(C22:C23)</f>
        <v>62117767.710000001</v>
      </c>
      <c r="D24" s="182">
        <f>+C24/B24</f>
        <v>0.38097220824394856</v>
      </c>
      <c r="E24" s="22"/>
      <c r="F24" s="15"/>
      <c r="G24" s="14"/>
      <c r="H24" s="15"/>
      <c r="I24" s="9"/>
      <c r="J24" s="16"/>
      <c r="K24" s="9"/>
      <c r="L24" s="8"/>
      <c r="M24" s="9"/>
      <c r="N24" s="9"/>
      <c r="O24" s="9"/>
      <c r="P24" s="9"/>
      <c r="Q24" s="25"/>
      <c r="R24" s="22"/>
      <c r="S24" s="22"/>
      <c r="T24" s="9"/>
    </row>
    <row r="25" spans="1:26" ht="15.75" x14ac:dyDescent="0.3">
      <c r="A25" s="183"/>
      <c r="B25" s="107"/>
      <c r="C25" s="107"/>
      <c r="D25" s="184"/>
      <c r="E25" s="69"/>
      <c r="F25" s="15"/>
      <c r="G25" s="14"/>
      <c r="H25" s="15"/>
      <c r="I25" s="9"/>
      <c r="J25" s="16"/>
      <c r="K25" s="9"/>
      <c r="L25" s="8"/>
      <c r="M25" s="9"/>
      <c r="N25" s="9"/>
      <c r="O25" s="9"/>
      <c r="P25" s="9"/>
      <c r="Q25" s="25"/>
      <c r="R25" s="22"/>
      <c r="S25" s="22"/>
      <c r="T25" s="9"/>
    </row>
    <row r="26" spans="1:26" ht="15.75" x14ac:dyDescent="0.3">
      <c r="A26" s="185" t="s">
        <v>12</v>
      </c>
      <c r="B26" s="106" t="s">
        <v>2</v>
      </c>
      <c r="C26" s="106" t="s">
        <v>3</v>
      </c>
      <c r="D26" s="186" t="s">
        <v>4</v>
      </c>
      <c r="E26" s="5"/>
      <c r="F26" s="15"/>
      <c r="G26" s="14"/>
      <c r="H26" s="15"/>
      <c r="I26" s="9"/>
      <c r="J26" s="16"/>
      <c r="K26" s="9"/>
      <c r="L26" s="8"/>
      <c r="M26" s="9"/>
      <c r="N26" s="9"/>
      <c r="O26" s="9"/>
      <c r="P26" s="9"/>
      <c r="Q26" s="25"/>
      <c r="R26" s="22"/>
      <c r="S26" s="22"/>
      <c r="T26" s="9"/>
    </row>
    <row r="27" spans="1:26" ht="15.75" x14ac:dyDescent="0.3">
      <c r="A27" s="179" t="s">
        <v>13</v>
      </c>
      <c r="B27" s="10">
        <v>11670006</v>
      </c>
      <c r="C27" s="26">
        <v>12050000</v>
      </c>
      <c r="D27" s="177">
        <f>+C27/B27</f>
        <v>1.0325615942271151</v>
      </c>
      <c r="E27" s="69"/>
      <c r="F27" s="15"/>
      <c r="G27" s="14"/>
      <c r="H27" s="15"/>
      <c r="I27" s="9"/>
      <c r="J27" s="16"/>
      <c r="K27" s="9"/>
      <c r="L27" s="8"/>
      <c r="M27" s="9"/>
      <c r="N27" s="9"/>
      <c r="O27" s="9"/>
      <c r="P27" s="9"/>
      <c r="Q27" s="25"/>
      <c r="R27" s="22"/>
      <c r="S27" s="22"/>
      <c r="T27" s="9"/>
    </row>
    <row r="28" spans="1:26" ht="15.75" x14ac:dyDescent="0.3">
      <c r="A28" s="179" t="s">
        <v>14</v>
      </c>
      <c r="B28" s="10">
        <v>5</v>
      </c>
      <c r="C28" s="26">
        <v>2775000</v>
      </c>
      <c r="D28" s="177">
        <f>+C28/B28</f>
        <v>555000</v>
      </c>
      <c r="E28" s="69"/>
      <c r="F28" s="15"/>
      <c r="G28" s="14"/>
      <c r="H28" s="15"/>
      <c r="I28" s="9"/>
      <c r="J28" s="16"/>
      <c r="K28" s="9"/>
      <c r="L28" s="8"/>
      <c r="M28" s="9"/>
      <c r="N28" s="9"/>
      <c r="O28" s="9"/>
      <c r="P28" s="9"/>
      <c r="Q28" s="25"/>
      <c r="R28" s="22"/>
      <c r="S28" s="22"/>
      <c r="T28" s="9"/>
    </row>
    <row r="29" spans="1:26" ht="15.75" x14ac:dyDescent="0.3">
      <c r="A29" s="82" t="s">
        <v>49</v>
      </c>
      <c r="B29" s="18">
        <f>SUM(B27:B28)</f>
        <v>11670011</v>
      </c>
      <c r="C29" s="18">
        <f>SUM(C27:C28)</f>
        <v>14825000</v>
      </c>
      <c r="D29" s="187">
        <f>+C29/B29</f>
        <v>1.2703501307753695</v>
      </c>
      <c r="E29" s="22"/>
      <c r="F29" s="15"/>
      <c r="G29" s="14"/>
      <c r="H29" s="15"/>
      <c r="I29" s="9"/>
      <c r="J29" s="16"/>
      <c r="K29" s="9"/>
      <c r="L29" s="8"/>
      <c r="M29" s="9"/>
      <c r="N29" s="9"/>
      <c r="O29" s="9"/>
      <c r="P29" s="9"/>
      <c r="Q29" s="25"/>
      <c r="R29" s="22"/>
      <c r="S29" s="22"/>
      <c r="T29" s="9"/>
    </row>
    <row r="30" spans="1:26" ht="15.75" x14ac:dyDescent="0.3">
      <c r="A30" s="179"/>
      <c r="B30" s="9"/>
      <c r="C30" s="9"/>
      <c r="D30" s="188"/>
      <c r="E30" s="17"/>
      <c r="F30" s="15"/>
      <c r="G30" s="14"/>
      <c r="H30" s="15"/>
      <c r="I30" s="9"/>
      <c r="J30" s="16"/>
      <c r="K30" s="9"/>
      <c r="L30" s="8"/>
      <c r="M30" s="9"/>
      <c r="N30" s="9"/>
      <c r="O30" s="9"/>
      <c r="P30" s="9"/>
      <c r="Q30" s="25"/>
      <c r="R30" s="22"/>
      <c r="S30" s="22"/>
      <c r="T30" s="9"/>
    </row>
    <row r="31" spans="1:26" ht="15.75" x14ac:dyDescent="0.3">
      <c r="A31" s="82" t="s">
        <v>15</v>
      </c>
      <c r="B31" s="18">
        <v>1720000</v>
      </c>
      <c r="C31" s="18">
        <v>1309148.01</v>
      </c>
      <c r="D31" s="187">
        <f>+C31/B31</f>
        <v>0.76113256395348838</v>
      </c>
      <c r="E31" s="31"/>
      <c r="F31" s="29"/>
      <c r="G31" s="28"/>
      <c r="H31" s="21"/>
      <c r="I31" s="9"/>
      <c r="J31" s="16"/>
      <c r="K31" s="9"/>
      <c r="L31" s="8"/>
      <c r="M31" s="9"/>
      <c r="N31" s="9"/>
      <c r="O31" s="9"/>
      <c r="P31" s="9"/>
      <c r="Q31" s="25"/>
      <c r="R31" s="22"/>
      <c r="S31" s="22"/>
      <c r="T31" s="9"/>
    </row>
    <row r="32" spans="1:26" ht="16.5" thickBot="1" x14ac:dyDescent="0.35">
      <c r="A32" s="189" t="s">
        <v>52</v>
      </c>
      <c r="B32" s="190">
        <f>+B31+B29+B24+B19</f>
        <v>1675498870</v>
      </c>
      <c r="C32" s="190">
        <f>+C31+C29+C24+C19</f>
        <v>1435379747.1000001</v>
      </c>
      <c r="D32" s="191">
        <f>+C32/B32</f>
        <v>0.85668798278568825</v>
      </c>
      <c r="E32" s="70"/>
      <c r="F32" s="15"/>
      <c r="G32" s="28"/>
      <c r="H32" s="15"/>
      <c r="I32" s="9"/>
      <c r="J32" s="16"/>
      <c r="K32" s="9"/>
      <c r="L32" s="8"/>
      <c r="M32" s="9"/>
      <c r="N32" s="9"/>
      <c r="O32" s="9"/>
      <c r="P32" s="9"/>
      <c r="Q32" s="25"/>
      <c r="R32" s="22"/>
      <c r="S32" s="22"/>
      <c r="T32" s="9"/>
    </row>
    <row r="33" spans="1:25" ht="15.75" x14ac:dyDescent="0.3">
      <c r="A33" s="25"/>
      <c r="B33" s="22"/>
      <c r="C33" s="22"/>
      <c r="D33" s="21"/>
      <c r="E33" s="22"/>
      <c r="F33" s="21"/>
      <c r="G33" s="17"/>
      <c r="H33" s="15"/>
      <c r="I33" s="14"/>
      <c r="J33" s="15"/>
      <c r="K33" s="9"/>
      <c r="L33" s="16"/>
      <c r="M33" s="9"/>
      <c r="N33" s="8"/>
      <c r="O33" s="9"/>
      <c r="P33" s="57"/>
      <c r="Q33" s="57"/>
      <c r="R33" s="57"/>
      <c r="S33" s="25"/>
      <c r="T33" s="22"/>
      <c r="U33" s="22"/>
      <c r="V33" s="9"/>
    </row>
    <row r="34" spans="1:25" s="72" customFormat="1" ht="15.75" x14ac:dyDescent="0.3">
      <c r="A34" s="101" t="s">
        <v>54</v>
      </c>
      <c r="B34" s="96"/>
      <c r="C34" s="97"/>
      <c r="D34" s="98"/>
      <c r="E34" s="98"/>
      <c r="F34" s="98"/>
      <c r="G34" s="98"/>
      <c r="H34" s="98"/>
      <c r="I34" s="97"/>
      <c r="J34" s="97"/>
      <c r="K34" s="97"/>
      <c r="L34" s="100"/>
      <c r="M34" s="71"/>
      <c r="N34" s="71"/>
      <c r="P34" s="71"/>
      <c r="Q34" s="73"/>
      <c r="R34" s="74"/>
      <c r="S34" s="74"/>
      <c r="T34" s="74"/>
    </row>
    <row r="35" spans="1:25" ht="16.5" thickBot="1" x14ac:dyDescent="0.35">
      <c r="A35" s="60"/>
      <c r="B35" s="5"/>
      <c r="C35" s="5"/>
      <c r="D35" s="6"/>
      <c r="E35" s="6"/>
      <c r="F35" s="6"/>
      <c r="G35" s="6"/>
      <c r="H35" s="6"/>
      <c r="I35" s="5"/>
      <c r="J35" s="5"/>
      <c r="K35" s="5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5" ht="15.75" x14ac:dyDescent="0.3">
      <c r="A36" s="173" t="s">
        <v>16</v>
      </c>
      <c r="B36" s="174" t="s">
        <v>2</v>
      </c>
      <c r="C36" s="174" t="s">
        <v>17</v>
      </c>
      <c r="D36" s="192" t="s">
        <v>4</v>
      </c>
      <c r="E36" s="174" t="s">
        <v>18</v>
      </c>
      <c r="F36" s="174" t="s">
        <v>4</v>
      </c>
      <c r="G36" s="174" t="s">
        <v>19</v>
      </c>
      <c r="H36" s="174" t="s">
        <v>4</v>
      </c>
      <c r="I36" s="174" t="s">
        <v>20</v>
      </c>
      <c r="J36" s="174" t="s">
        <v>4</v>
      </c>
      <c r="K36" s="193" t="s">
        <v>21</v>
      </c>
      <c r="L36" s="194" t="s">
        <v>4</v>
      </c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75" x14ac:dyDescent="0.3">
      <c r="A37" s="176" t="s">
        <v>22</v>
      </c>
      <c r="B37" s="9">
        <v>510153490</v>
      </c>
      <c r="C37" s="10">
        <v>481468926.47000003</v>
      </c>
      <c r="D37" s="13">
        <f>+C37/B37</f>
        <v>0.94377268000264003</v>
      </c>
      <c r="E37" s="34">
        <v>481468926.47000003</v>
      </c>
      <c r="F37" s="13">
        <f>+E37/C37</f>
        <v>1</v>
      </c>
      <c r="G37" s="10">
        <v>440548755.76999998</v>
      </c>
      <c r="H37" s="13">
        <f>+G37/E37</f>
        <v>0.91500973697302612</v>
      </c>
      <c r="I37" s="12">
        <f>+C37-G37</f>
        <v>40920170.700000048</v>
      </c>
      <c r="J37" s="11">
        <f>+I37/C37</f>
        <v>8.4990263026973878E-2</v>
      </c>
      <c r="K37" s="10">
        <f>+E37-G37</f>
        <v>40920170.700000048</v>
      </c>
      <c r="L37" s="177">
        <f>+K37/E37</f>
        <v>8.4990263026973878E-2</v>
      </c>
      <c r="M37" s="9"/>
      <c r="N37" s="8"/>
      <c r="O37" s="8"/>
      <c r="P37" s="61"/>
      <c r="Q37" s="61"/>
      <c r="R37" s="9"/>
      <c r="S37" s="8"/>
      <c r="T37" s="8"/>
      <c r="U37" s="8"/>
      <c r="V37" s="8"/>
      <c r="W37" s="8"/>
      <c r="X37" s="8"/>
      <c r="Y37" s="8"/>
    </row>
    <row r="38" spans="1:25" ht="15.75" x14ac:dyDescent="0.3">
      <c r="A38" s="176" t="s">
        <v>23</v>
      </c>
      <c r="B38" s="9">
        <v>98790786</v>
      </c>
      <c r="C38" s="10">
        <v>79105234.040000007</v>
      </c>
      <c r="D38" s="13">
        <f>+C38/B38</f>
        <v>0.8007349393899954</v>
      </c>
      <c r="E38" s="34">
        <v>67950169.909999996</v>
      </c>
      <c r="F38" s="13">
        <f>+E38/C38</f>
        <v>0.85898450000970361</v>
      </c>
      <c r="G38" s="10">
        <v>58814106.020000003</v>
      </c>
      <c r="H38" s="13">
        <f>+G38/E38</f>
        <v>0.86554759315391394</v>
      </c>
      <c r="I38" s="12">
        <f>+C38-G38</f>
        <v>20291128.020000003</v>
      </c>
      <c r="J38" s="11">
        <f>+I38/C38</f>
        <v>0.25650803346008283</v>
      </c>
      <c r="K38" s="10">
        <f>+E38-G38</f>
        <v>9136063.8899999931</v>
      </c>
      <c r="L38" s="177">
        <f>+K38/E38</f>
        <v>0.13445240684608603</v>
      </c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x14ac:dyDescent="0.3">
      <c r="A39" s="176" t="s">
        <v>24</v>
      </c>
      <c r="B39" s="9">
        <v>562620859</v>
      </c>
      <c r="C39" s="10">
        <v>513920567.31</v>
      </c>
      <c r="D39" s="13">
        <f>+C39/B39</f>
        <v>0.9134403019174232</v>
      </c>
      <c r="E39" s="34">
        <v>494559520.93000001</v>
      </c>
      <c r="F39" s="13">
        <f>+E39/C39</f>
        <v>0.96232677263464861</v>
      </c>
      <c r="G39" s="10">
        <v>480872389.54000002</v>
      </c>
      <c r="H39" s="13">
        <f>+G39/E39</f>
        <v>0.97232460237695584</v>
      </c>
      <c r="I39" s="12">
        <f>+C39-G39</f>
        <v>33048177.769999981</v>
      </c>
      <c r="J39" s="11">
        <f>+I39/C39</f>
        <v>6.4306003441316095E-2</v>
      </c>
      <c r="K39" s="10">
        <f>+E39-G39</f>
        <v>13687131.389999986</v>
      </c>
      <c r="L39" s="177">
        <f>+K39/E39</f>
        <v>2.7675397623044169E-2</v>
      </c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36" customFormat="1" ht="15.75" x14ac:dyDescent="0.3">
      <c r="A40" s="176" t="s">
        <v>25</v>
      </c>
      <c r="B40" s="9">
        <v>170103450</v>
      </c>
      <c r="C40" s="10">
        <v>154238990.13999999</v>
      </c>
      <c r="D40" s="13">
        <f>+C40/B40</f>
        <v>0.90673640152507184</v>
      </c>
      <c r="E40" s="34">
        <v>150097610.69</v>
      </c>
      <c r="F40" s="13">
        <f>+E40/C40</f>
        <v>0.97314959436494664</v>
      </c>
      <c r="G40" s="10">
        <v>140972605.19</v>
      </c>
      <c r="H40" s="13">
        <f>+G40/E40</f>
        <v>0.93920619083773371</v>
      </c>
      <c r="I40" s="12">
        <f>+C40-G40</f>
        <v>13266384.949999988</v>
      </c>
      <c r="J40" s="11">
        <f>+I40/C40</f>
        <v>8.6011876361212727E-2</v>
      </c>
      <c r="K40" s="10">
        <f>+E40-G40</f>
        <v>9125005.5</v>
      </c>
      <c r="L40" s="177">
        <f>+K40/E40</f>
        <v>6.0793809162266288E-2</v>
      </c>
      <c r="M40" s="22"/>
      <c r="N40" s="25"/>
      <c r="O40" s="25"/>
      <c r="P40" s="65"/>
      <c r="Q40" s="65"/>
      <c r="R40" s="22"/>
      <c r="S40" s="25"/>
      <c r="T40" s="25"/>
      <c r="U40" s="25"/>
      <c r="V40" s="25"/>
      <c r="W40" s="25"/>
      <c r="X40" s="25"/>
      <c r="Y40" s="25"/>
    </row>
    <row r="41" spans="1:25" ht="15.75" x14ac:dyDescent="0.3">
      <c r="A41" s="195" t="s">
        <v>26</v>
      </c>
      <c r="B41" s="18">
        <f>SUM(B37:B40)</f>
        <v>1341668585</v>
      </c>
      <c r="C41" s="18">
        <f>SUM(C37:C40)</f>
        <v>1228733717.96</v>
      </c>
      <c r="D41" s="19">
        <f>+C41/B41</f>
        <v>0.91582506417559151</v>
      </c>
      <c r="E41" s="35">
        <f>SUM(E37:E40)</f>
        <v>1194076228</v>
      </c>
      <c r="F41" s="19">
        <f>+E41/C41</f>
        <v>0.9717941410303772</v>
      </c>
      <c r="G41" s="18">
        <f>SUM(G37:G40)</f>
        <v>1121207856.52</v>
      </c>
      <c r="H41" s="19">
        <f>+G41/E41</f>
        <v>0.93897510915023419</v>
      </c>
      <c r="I41" s="27">
        <f>+C41-G41</f>
        <v>107525861.44000006</v>
      </c>
      <c r="J41" s="19">
        <f>+I41/C41</f>
        <v>8.7509490354443442E-2</v>
      </c>
      <c r="K41" s="18">
        <f>+E41-G41</f>
        <v>72868371.480000019</v>
      </c>
      <c r="L41" s="83">
        <f>+K41/E41</f>
        <v>6.1024890849765763E-2</v>
      </c>
      <c r="M41" s="22"/>
      <c r="N41" s="25"/>
      <c r="O41" s="22"/>
      <c r="P41" s="65"/>
      <c r="Q41" s="75"/>
      <c r="R41" s="20"/>
      <c r="S41" s="20"/>
      <c r="T41" s="20"/>
      <c r="U41" s="20"/>
      <c r="V41" s="20"/>
      <c r="W41" s="20"/>
      <c r="X41" s="22"/>
      <c r="Y41" s="14"/>
    </row>
    <row r="42" spans="1:25" ht="15.75" x14ac:dyDescent="0.3">
      <c r="A42" s="196"/>
      <c r="B42" s="22"/>
      <c r="C42" s="22"/>
      <c r="D42" s="21"/>
      <c r="E42" s="20"/>
      <c r="F42" s="21"/>
      <c r="G42" s="28"/>
      <c r="H42" s="21"/>
      <c r="I42" s="20"/>
      <c r="J42" s="21"/>
      <c r="K42" s="22"/>
      <c r="L42" s="188"/>
      <c r="M42" s="22"/>
      <c r="N42" s="25"/>
      <c r="O42" s="22"/>
      <c r="P42" s="22"/>
      <c r="Q42" s="20"/>
      <c r="R42" s="20"/>
      <c r="S42" s="20"/>
      <c r="T42" s="20"/>
      <c r="U42" s="20"/>
      <c r="V42" s="20"/>
      <c r="W42" s="20"/>
      <c r="X42" s="22"/>
      <c r="Y42" s="14"/>
    </row>
    <row r="43" spans="1:25" ht="15.75" x14ac:dyDescent="0.3">
      <c r="A43" s="196"/>
      <c r="B43" s="22"/>
      <c r="C43" s="22"/>
      <c r="D43" s="21"/>
      <c r="E43" s="20"/>
      <c r="F43" s="21"/>
      <c r="G43" s="28"/>
      <c r="H43" s="21"/>
      <c r="I43" s="20"/>
      <c r="J43" s="21"/>
      <c r="K43" s="22"/>
      <c r="L43" s="188"/>
      <c r="M43" s="22"/>
      <c r="N43" s="25"/>
      <c r="O43" s="22"/>
      <c r="P43" s="22"/>
      <c r="Q43" s="20"/>
      <c r="R43" s="20"/>
      <c r="S43" s="20"/>
      <c r="T43" s="20"/>
      <c r="U43" s="20"/>
      <c r="V43" s="20"/>
      <c r="W43" s="20"/>
      <c r="X43" s="22"/>
      <c r="Y43" s="14"/>
    </row>
    <row r="44" spans="1:25" ht="15.75" x14ac:dyDescent="0.3">
      <c r="A44" s="82" t="s">
        <v>27</v>
      </c>
      <c r="B44" s="7" t="s">
        <v>2</v>
      </c>
      <c r="C44" s="7" t="s">
        <v>17</v>
      </c>
      <c r="D44" s="32" t="s">
        <v>4</v>
      </c>
      <c r="E44" s="7" t="s">
        <v>18</v>
      </c>
      <c r="F44" s="7" t="s">
        <v>4</v>
      </c>
      <c r="G44" s="7" t="s">
        <v>19</v>
      </c>
      <c r="H44" s="7" t="s">
        <v>4</v>
      </c>
      <c r="I44" s="7" t="s">
        <v>20</v>
      </c>
      <c r="J44" s="7" t="s">
        <v>4</v>
      </c>
      <c r="K44" s="33" t="s">
        <v>21</v>
      </c>
      <c r="L44" s="197" t="s">
        <v>4</v>
      </c>
      <c r="M44" s="22"/>
      <c r="N44" s="25"/>
      <c r="O44" s="22"/>
      <c r="P44" s="22"/>
      <c r="Q44" s="20"/>
      <c r="R44" s="20"/>
      <c r="S44" s="20"/>
      <c r="T44" s="20"/>
      <c r="U44" s="20"/>
      <c r="V44" s="20"/>
      <c r="W44" s="20"/>
      <c r="X44" s="22"/>
      <c r="Y44" s="14"/>
    </row>
    <row r="45" spans="1:25" ht="15.75" x14ac:dyDescent="0.3">
      <c r="A45" s="179" t="s">
        <v>28</v>
      </c>
      <c r="B45" s="10">
        <v>48547111</v>
      </c>
      <c r="C45" s="9">
        <v>29084011.629999999</v>
      </c>
      <c r="D45" s="13">
        <f>+C45/B45</f>
        <v>0.59908841187274764</v>
      </c>
      <c r="E45" s="34">
        <v>28173058.84</v>
      </c>
      <c r="F45" s="13">
        <f>+E45/C45</f>
        <v>0.96867857152620729</v>
      </c>
      <c r="G45" s="10">
        <v>27511590.120000001</v>
      </c>
      <c r="H45" s="13">
        <f>+G45/E45</f>
        <v>0.97652123172863114</v>
      </c>
      <c r="I45" s="12">
        <f>+C45-G45</f>
        <v>1572421.5099999979</v>
      </c>
      <c r="J45" s="11">
        <f>+I45/C45</f>
        <v>5.4064808184097056E-2</v>
      </c>
      <c r="K45" s="10">
        <f>+E45-G45</f>
        <v>661468.71999999881</v>
      </c>
      <c r="L45" s="177">
        <f>+K45/E45</f>
        <v>2.3478768271368817E-2</v>
      </c>
      <c r="M45" s="22"/>
      <c r="N45" s="25"/>
      <c r="O45" s="22"/>
      <c r="P45" s="22"/>
      <c r="Q45" s="20"/>
      <c r="R45" s="20"/>
      <c r="S45" s="20"/>
      <c r="T45" s="20"/>
      <c r="U45" s="20"/>
      <c r="V45" s="20"/>
      <c r="W45" s="20"/>
      <c r="X45" s="22"/>
      <c r="Y45" s="14"/>
    </row>
    <row r="46" spans="1:25" ht="15.75" x14ac:dyDescent="0.3">
      <c r="A46" s="179" t="s">
        <v>29</v>
      </c>
      <c r="B46" s="10">
        <v>219803288</v>
      </c>
      <c r="C46" s="9">
        <v>104230623.12</v>
      </c>
      <c r="D46" s="13">
        <f>+C46/B46</f>
        <v>0.47419956302018562</v>
      </c>
      <c r="E46" s="34">
        <v>87431806.760000005</v>
      </c>
      <c r="F46" s="13">
        <f>+E46/C46</f>
        <v>0.83883031821982268</v>
      </c>
      <c r="G46" s="10">
        <v>78189075.890000001</v>
      </c>
      <c r="H46" s="13">
        <f>+G46/E46</f>
        <v>0.89428640202562359</v>
      </c>
      <c r="I46" s="12">
        <f>+C46-G46</f>
        <v>26041547.230000004</v>
      </c>
      <c r="J46" s="11">
        <f>+I46/C46</f>
        <v>0.24984545280918591</v>
      </c>
      <c r="K46" s="10">
        <f>+E46-G46</f>
        <v>9242730.8700000048</v>
      </c>
      <c r="L46" s="177">
        <f>+K46/E46</f>
        <v>0.10571359797437639</v>
      </c>
      <c r="M46" s="22"/>
      <c r="N46" s="25"/>
      <c r="O46" s="22"/>
      <c r="P46" s="22"/>
      <c r="Q46" s="20"/>
      <c r="R46" s="20"/>
      <c r="S46" s="20"/>
      <c r="T46" s="20"/>
      <c r="U46" s="20"/>
      <c r="V46" s="20"/>
      <c r="W46" s="20"/>
      <c r="X46" s="22"/>
      <c r="Y46" s="14"/>
    </row>
    <row r="47" spans="1:25" s="36" customFormat="1" ht="15.75" x14ac:dyDescent="0.3">
      <c r="A47" s="179" t="s">
        <v>30</v>
      </c>
      <c r="B47" s="10">
        <v>6653545</v>
      </c>
      <c r="C47" s="9">
        <v>3698810.7</v>
      </c>
      <c r="D47" s="13">
        <f>+C47/B47</f>
        <v>0.55591578624627924</v>
      </c>
      <c r="E47" s="34">
        <v>3698810.7</v>
      </c>
      <c r="F47" s="13">
        <f>+E47/C47</f>
        <v>1</v>
      </c>
      <c r="G47" s="10">
        <v>3698810.7</v>
      </c>
      <c r="H47" s="13">
        <f>+G47/E47</f>
        <v>1</v>
      </c>
      <c r="I47" s="12">
        <f>+C47-G47</f>
        <v>0</v>
      </c>
      <c r="J47" s="11">
        <f>+I47/C47</f>
        <v>0</v>
      </c>
      <c r="K47" s="10">
        <f>+E47-G47</f>
        <v>0</v>
      </c>
      <c r="L47" s="177">
        <f>+K47/E47</f>
        <v>0</v>
      </c>
      <c r="M47" s="22"/>
      <c r="N47" s="25"/>
      <c r="O47" s="22"/>
      <c r="P47" s="22"/>
      <c r="Q47" s="20"/>
      <c r="R47" s="20"/>
      <c r="S47" s="20"/>
      <c r="T47" s="20"/>
      <c r="U47" s="20"/>
      <c r="V47" s="20"/>
      <c r="W47" s="20"/>
      <c r="X47" s="22"/>
      <c r="Y47" s="20"/>
    </row>
    <row r="48" spans="1:25" ht="15.75" x14ac:dyDescent="0.3">
      <c r="A48" s="82" t="s">
        <v>31</v>
      </c>
      <c r="B48" s="18">
        <f>SUM(B45:B47)</f>
        <v>275003944</v>
      </c>
      <c r="C48" s="18">
        <f>SUM(C45:C47)</f>
        <v>137013445.44999999</v>
      </c>
      <c r="D48" s="19">
        <f>+C48/B48</f>
        <v>0.49822356529548534</v>
      </c>
      <c r="E48" s="35">
        <f>SUM(E45:E47)</f>
        <v>119303676.30000001</v>
      </c>
      <c r="F48" s="19">
        <f>+E48/C48</f>
        <v>0.87074429745318127</v>
      </c>
      <c r="G48" s="18">
        <f>SUM(G45:G47)</f>
        <v>109399476.71000001</v>
      </c>
      <c r="H48" s="19">
        <f>+G48/E48</f>
        <v>0.91698328251767369</v>
      </c>
      <c r="I48" s="27">
        <f>+C48-G48</f>
        <v>27613968.73999998</v>
      </c>
      <c r="J48" s="19">
        <f>+I48/C48</f>
        <v>0.20154203588783617</v>
      </c>
      <c r="K48" s="18">
        <f>+E48-G48</f>
        <v>9904199.5900000036</v>
      </c>
      <c r="L48" s="83">
        <f>+K48/E48</f>
        <v>8.3016717482326252E-2</v>
      </c>
      <c r="M48" s="22"/>
      <c r="N48" s="25"/>
      <c r="O48" s="22"/>
      <c r="P48" s="22"/>
      <c r="Q48" s="20"/>
      <c r="R48" s="20"/>
      <c r="S48" s="20"/>
      <c r="T48" s="20"/>
      <c r="U48" s="20"/>
      <c r="V48" s="20"/>
      <c r="W48" s="20"/>
      <c r="X48" s="22"/>
      <c r="Y48" s="14"/>
    </row>
    <row r="49" spans="1:27" ht="15.75" x14ac:dyDescent="0.3">
      <c r="A49" s="196"/>
      <c r="B49" s="22"/>
      <c r="C49" s="22"/>
      <c r="D49" s="21"/>
      <c r="E49" s="37"/>
      <c r="F49" s="21"/>
      <c r="G49" s="37"/>
      <c r="H49" s="21"/>
      <c r="I49" s="37"/>
      <c r="J49" s="21"/>
      <c r="K49" s="22"/>
      <c r="L49" s="188"/>
      <c r="M49" s="22"/>
      <c r="N49" s="25"/>
      <c r="O49" s="22"/>
      <c r="P49" s="22"/>
      <c r="Q49" s="20"/>
      <c r="R49" s="20"/>
      <c r="S49" s="20"/>
      <c r="T49" s="20"/>
      <c r="U49" s="20"/>
      <c r="V49" s="20"/>
      <c r="W49" s="20"/>
      <c r="X49" s="22"/>
      <c r="Y49" s="14"/>
    </row>
    <row r="50" spans="1:27" ht="15.75" x14ac:dyDescent="0.3">
      <c r="A50" s="82" t="s">
        <v>32</v>
      </c>
      <c r="B50" s="7" t="s">
        <v>2</v>
      </c>
      <c r="C50" s="7" t="s">
        <v>17</v>
      </c>
      <c r="D50" s="32" t="s">
        <v>4</v>
      </c>
      <c r="E50" s="7" t="s">
        <v>18</v>
      </c>
      <c r="F50" s="7" t="s">
        <v>4</v>
      </c>
      <c r="G50" s="7" t="s">
        <v>19</v>
      </c>
      <c r="H50" s="7" t="s">
        <v>4</v>
      </c>
      <c r="I50" s="7" t="s">
        <v>20</v>
      </c>
      <c r="J50" s="7" t="s">
        <v>4</v>
      </c>
      <c r="K50" s="33" t="s">
        <v>21</v>
      </c>
      <c r="L50" s="197" t="s">
        <v>4</v>
      </c>
      <c r="M50" s="22"/>
      <c r="N50" s="25"/>
      <c r="O50" s="22"/>
      <c r="P50" s="22"/>
      <c r="Q50" s="20"/>
      <c r="R50" s="20"/>
      <c r="S50" s="20"/>
      <c r="T50" s="20"/>
      <c r="U50" s="20"/>
      <c r="V50" s="20"/>
      <c r="W50" s="20"/>
      <c r="X50" s="22"/>
      <c r="Y50" s="14"/>
    </row>
    <row r="51" spans="1:27" ht="15.75" x14ac:dyDescent="0.3">
      <c r="A51" s="179" t="s">
        <v>33</v>
      </c>
      <c r="B51" s="10">
        <v>9689343</v>
      </c>
      <c r="C51" s="9">
        <v>8378486.0099999998</v>
      </c>
      <c r="D51" s="13">
        <f>+C51/B51</f>
        <v>0.86471146805309707</v>
      </c>
      <c r="E51" s="34">
        <v>8378486.0099999998</v>
      </c>
      <c r="F51" s="13">
        <f>+E51/C51</f>
        <v>1</v>
      </c>
      <c r="G51" s="10">
        <v>8319982.0599999996</v>
      </c>
      <c r="H51" s="13">
        <f>+G51/E51</f>
        <v>0.9930173601853397</v>
      </c>
      <c r="I51" s="12">
        <f>+C51-G51</f>
        <v>58503.950000000186</v>
      </c>
      <c r="J51" s="11">
        <f>+I51/C51</f>
        <v>6.9826398146602842E-3</v>
      </c>
      <c r="K51" s="10">
        <f>+E51-G51</f>
        <v>58503.950000000186</v>
      </c>
      <c r="L51" s="177">
        <f>+K51/E51</f>
        <v>6.9826398146602842E-3</v>
      </c>
      <c r="M51" s="22"/>
      <c r="N51" s="25"/>
      <c r="O51" s="22"/>
      <c r="P51" s="22"/>
      <c r="Q51" s="20"/>
      <c r="R51" s="20"/>
      <c r="S51" s="20"/>
      <c r="T51" s="20"/>
      <c r="U51" s="20"/>
      <c r="V51" s="20"/>
      <c r="W51" s="20"/>
      <c r="X51" s="22"/>
      <c r="Y51" s="14"/>
    </row>
    <row r="52" spans="1:27" s="36" customFormat="1" x14ac:dyDescent="0.25">
      <c r="A52" s="82" t="s">
        <v>50</v>
      </c>
      <c r="B52" s="18">
        <f>SUM(B51:B51)</f>
        <v>9689343</v>
      </c>
      <c r="C52" s="18">
        <f>SUM(C51:C51)</f>
        <v>8378486.0099999998</v>
      </c>
      <c r="D52" s="19">
        <f>+C52/B52</f>
        <v>0.86471146805309707</v>
      </c>
      <c r="E52" s="18">
        <f>SUM(E51:E51)</f>
        <v>8378486.0099999998</v>
      </c>
      <c r="F52" s="19">
        <f>+E52/C52</f>
        <v>1</v>
      </c>
      <c r="G52" s="18">
        <f>SUM(G51:G51)</f>
        <v>8319982.0599999996</v>
      </c>
      <c r="H52" s="19">
        <f>+G52/E52</f>
        <v>0.9930173601853397</v>
      </c>
      <c r="I52" s="27">
        <f>+C52-G52</f>
        <v>58503.950000000186</v>
      </c>
      <c r="J52" s="19">
        <f>+I52/C52</f>
        <v>6.9826398146602842E-3</v>
      </c>
      <c r="K52" s="18">
        <f>+E52-G52</f>
        <v>58503.950000000186</v>
      </c>
      <c r="L52" s="83">
        <f>+K52/E52</f>
        <v>6.9826398146602842E-3</v>
      </c>
      <c r="M52" s="22"/>
      <c r="N52" s="25"/>
      <c r="O52" s="22"/>
      <c r="P52" s="22"/>
      <c r="Q52" s="20"/>
      <c r="R52" s="20"/>
      <c r="S52" s="20"/>
      <c r="T52" s="20"/>
      <c r="U52" s="20"/>
      <c r="V52" s="20"/>
      <c r="W52" s="20"/>
      <c r="X52" s="22"/>
      <c r="Y52" s="20"/>
    </row>
    <row r="53" spans="1:27" ht="15.75" x14ac:dyDescent="0.3">
      <c r="A53" s="196"/>
      <c r="B53" s="22"/>
      <c r="C53" s="22"/>
      <c r="D53" s="21"/>
      <c r="E53" s="38"/>
      <c r="F53" s="21"/>
      <c r="G53" s="39"/>
      <c r="H53" s="21"/>
      <c r="I53" s="37"/>
      <c r="J53" s="21"/>
      <c r="K53" s="22"/>
      <c r="L53" s="188"/>
      <c r="M53" s="22"/>
      <c r="N53" s="25"/>
      <c r="O53" s="22"/>
      <c r="P53" s="22"/>
      <c r="Q53" s="20"/>
      <c r="R53" s="20"/>
      <c r="S53" s="20"/>
      <c r="T53" s="20"/>
      <c r="U53" s="20"/>
      <c r="V53" s="20"/>
      <c r="W53" s="20"/>
      <c r="X53" s="22"/>
      <c r="Y53" s="14"/>
    </row>
    <row r="54" spans="1:27" ht="15.75" x14ac:dyDescent="0.3">
      <c r="A54" s="82" t="s">
        <v>15</v>
      </c>
      <c r="B54" s="7" t="s">
        <v>2</v>
      </c>
      <c r="C54" s="7" t="s">
        <v>17</v>
      </c>
      <c r="D54" s="32" t="s">
        <v>4</v>
      </c>
      <c r="E54" s="7" t="s">
        <v>18</v>
      </c>
      <c r="F54" s="7" t="s">
        <v>4</v>
      </c>
      <c r="G54" s="7" t="s">
        <v>19</v>
      </c>
      <c r="H54" s="7" t="s">
        <v>4</v>
      </c>
      <c r="I54" s="7" t="s">
        <v>20</v>
      </c>
      <c r="J54" s="7" t="s">
        <v>4</v>
      </c>
      <c r="K54" s="33" t="s">
        <v>21</v>
      </c>
      <c r="L54" s="197" t="s">
        <v>4</v>
      </c>
      <c r="M54" s="22"/>
      <c r="N54" s="25"/>
      <c r="O54" s="22"/>
      <c r="P54" s="22"/>
      <c r="Q54" s="20"/>
      <c r="R54" s="22"/>
      <c r="S54" s="20"/>
      <c r="T54" s="22"/>
      <c r="U54" s="22"/>
      <c r="V54" s="22"/>
      <c r="W54" s="8"/>
      <c r="X54" s="8"/>
      <c r="Y54" s="8"/>
    </row>
    <row r="55" spans="1:27" ht="15.75" x14ac:dyDescent="0.3">
      <c r="A55" s="179" t="s">
        <v>34</v>
      </c>
      <c r="B55" s="10">
        <v>47870633</v>
      </c>
      <c r="C55" s="9">
        <v>47669670.189999998</v>
      </c>
      <c r="D55" s="13">
        <f>+C55/B55</f>
        <v>0.99580196046290004</v>
      </c>
      <c r="E55" s="34">
        <v>47569669.280000001</v>
      </c>
      <c r="F55" s="13">
        <f>+E55/C55</f>
        <v>0.99790221099492793</v>
      </c>
      <c r="G55" s="10">
        <v>46847147.960000001</v>
      </c>
      <c r="H55" s="13">
        <f>+G55/E55</f>
        <v>0.98481130243417991</v>
      </c>
      <c r="I55" s="12">
        <f>+C55-G55</f>
        <v>822522.22999999672</v>
      </c>
      <c r="J55" s="11">
        <f>+I55/C55</f>
        <v>1.725462388813722E-2</v>
      </c>
      <c r="K55" s="10">
        <f>+E55-G55</f>
        <v>722521.3200000003</v>
      </c>
      <c r="L55" s="177">
        <f>+K55/E55</f>
        <v>1.5188697565820039E-2</v>
      </c>
      <c r="M55" s="22"/>
      <c r="N55" s="25"/>
      <c r="O55" s="22"/>
      <c r="P55" s="22"/>
      <c r="Q55" s="20"/>
      <c r="R55" s="20"/>
      <c r="S55" s="20"/>
      <c r="T55" s="20"/>
      <c r="U55" s="20"/>
      <c r="V55" s="20"/>
      <c r="W55" s="20"/>
      <c r="X55" s="22"/>
      <c r="Y55" s="14"/>
    </row>
    <row r="56" spans="1:27" ht="15.75" x14ac:dyDescent="0.3">
      <c r="A56" s="179" t="s">
        <v>35</v>
      </c>
      <c r="B56" s="10">
        <v>1266365</v>
      </c>
      <c r="C56" s="9">
        <v>1260911.7</v>
      </c>
      <c r="D56" s="13">
        <f>+C56/B56</f>
        <v>0.99569373758750435</v>
      </c>
      <c r="E56" s="34">
        <v>1260911.7</v>
      </c>
      <c r="F56" s="13">
        <f>+E56/C56</f>
        <v>1</v>
      </c>
      <c r="G56" s="10">
        <v>1260911.7</v>
      </c>
      <c r="H56" s="13">
        <f>+G56/E56</f>
        <v>1</v>
      </c>
      <c r="I56" s="12">
        <f>+C56-G56</f>
        <v>0</v>
      </c>
      <c r="J56" s="11">
        <f>+I56/C56</f>
        <v>0</v>
      </c>
      <c r="K56" s="10">
        <f>+E56-G56</f>
        <v>0</v>
      </c>
      <c r="L56" s="177">
        <f>+K56/E56</f>
        <v>0</v>
      </c>
      <c r="M56" s="22"/>
      <c r="N56" s="25"/>
      <c r="O56" s="22"/>
      <c r="P56" s="22"/>
      <c r="Q56" s="20"/>
      <c r="R56" s="20"/>
      <c r="S56" s="20"/>
      <c r="T56" s="20"/>
      <c r="U56" s="20"/>
      <c r="V56" s="20"/>
      <c r="W56" s="20"/>
      <c r="X56" s="22"/>
      <c r="Y56" s="14"/>
    </row>
    <row r="57" spans="1:27" s="36" customFormat="1" x14ac:dyDescent="0.25">
      <c r="A57" s="82" t="s">
        <v>36</v>
      </c>
      <c r="B57" s="18">
        <f>SUM(B55:B56)</f>
        <v>49136998</v>
      </c>
      <c r="C57" s="18">
        <f>SUM(C55:C56)</f>
        <v>48930581.890000001</v>
      </c>
      <c r="D57" s="19">
        <f>+C57/B57</f>
        <v>0.99579917132910722</v>
      </c>
      <c r="E57" s="18">
        <f>SUM(E55:E56)</f>
        <v>48830580.980000004</v>
      </c>
      <c r="F57" s="19">
        <f>+E57/C57</f>
        <v>0.99795626975733076</v>
      </c>
      <c r="G57" s="18">
        <f>SUM(G55:G56)</f>
        <v>48108059.660000004</v>
      </c>
      <c r="H57" s="19">
        <f>+G57/E57</f>
        <v>0.98520350760733466</v>
      </c>
      <c r="I57" s="27">
        <f>+C57-G57</f>
        <v>822522.22999999672</v>
      </c>
      <c r="J57" s="19">
        <f>+I57/C57</f>
        <v>1.6809982596346286E-2</v>
      </c>
      <c r="K57" s="18">
        <f>+E57-G57</f>
        <v>722521.3200000003</v>
      </c>
      <c r="L57" s="83">
        <f>+K57/E57</f>
        <v>1.4796492392665369E-2</v>
      </c>
      <c r="M57" s="22"/>
      <c r="N57" s="25"/>
      <c r="O57" s="22"/>
      <c r="P57" s="22"/>
      <c r="Q57" s="20"/>
      <c r="R57" s="20"/>
      <c r="S57" s="20"/>
      <c r="T57" s="20"/>
      <c r="U57" s="20"/>
      <c r="V57" s="20"/>
      <c r="W57" s="20"/>
      <c r="X57" s="22"/>
      <c r="Y57" s="20"/>
    </row>
    <row r="58" spans="1:27" s="76" customFormat="1" ht="16.5" thickBot="1" x14ac:dyDescent="0.35">
      <c r="A58" s="189" t="s">
        <v>37</v>
      </c>
      <c r="B58" s="198">
        <f>+B57+B52+B48+B41</f>
        <v>1675498870</v>
      </c>
      <c r="C58" s="198">
        <f>+C57+C52+C48+C41</f>
        <v>1423056231.3099999</v>
      </c>
      <c r="D58" s="199">
        <f>+C58/B58</f>
        <v>0.84933285052588547</v>
      </c>
      <c r="E58" s="198">
        <f>+E57+E52+E48+E41</f>
        <v>1370588971.29</v>
      </c>
      <c r="F58" s="199">
        <f>+E58/C58</f>
        <v>0.9631305784932328</v>
      </c>
      <c r="G58" s="198">
        <f>+G57+G52+G48+G41</f>
        <v>1287035374.95</v>
      </c>
      <c r="H58" s="199">
        <f>+G58/E58</f>
        <v>0.93903818132918493</v>
      </c>
      <c r="I58" s="198">
        <f>+I57+I52+I48+I41</f>
        <v>136020856.36000004</v>
      </c>
      <c r="J58" s="199">
        <f>+I58/C58</f>
        <v>9.5583613189188954E-2</v>
      </c>
      <c r="K58" s="198">
        <f>+K57+K52+K48+K41</f>
        <v>83553596.340000018</v>
      </c>
      <c r="L58" s="191">
        <f>+K58/E58</f>
        <v>6.0961818670815127E-2</v>
      </c>
      <c r="M58" s="9"/>
      <c r="N58" s="4"/>
      <c r="O58" s="5"/>
      <c r="P58" s="5"/>
      <c r="Q58" s="5"/>
      <c r="R58" s="5"/>
      <c r="S58" s="5"/>
      <c r="T58" s="8"/>
      <c r="U58" s="8"/>
      <c r="V58" s="8"/>
      <c r="W58" s="8"/>
      <c r="X58" s="8"/>
      <c r="Y58" s="8"/>
    </row>
    <row r="59" spans="1:27" ht="16.5" thickBot="1" x14ac:dyDescent="0.3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9"/>
      <c r="P59" s="4"/>
      <c r="Q59" s="5"/>
      <c r="R59" s="5"/>
      <c r="S59" s="5"/>
      <c r="T59" s="5"/>
      <c r="U59" s="5"/>
      <c r="V59" s="8"/>
      <c r="W59" s="8"/>
      <c r="X59" s="8"/>
      <c r="Y59" s="8"/>
      <c r="Z59" s="8"/>
      <c r="AA59" s="8"/>
    </row>
    <row r="60" spans="1:27" ht="15.75" thickBot="1" x14ac:dyDescent="0.3">
      <c r="A60" s="40"/>
      <c r="B60" s="77" t="s">
        <v>38</v>
      </c>
      <c r="C60" s="78" t="s">
        <v>39</v>
      </c>
      <c r="D60" s="79"/>
      <c r="E60" s="202"/>
      <c r="F60" s="202"/>
      <c r="G60" s="202"/>
      <c r="H60"/>
      <c r="J60"/>
      <c r="K60" s="203"/>
      <c r="L60" s="203"/>
      <c r="M60" s="41"/>
      <c r="N60" s="42"/>
      <c r="O60" s="41"/>
      <c r="P60" s="41"/>
      <c r="Q60" s="41"/>
      <c r="R60" s="41"/>
      <c r="S60" s="42"/>
      <c r="T60" s="42"/>
      <c r="U60" s="42"/>
      <c r="V60" s="42"/>
      <c r="W60" s="42"/>
      <c r="X60" s="42"/>
      <c r="Y60" s="42"/>
    </row>
    <row r="61" spans="1:27" ht="16.5" thickBot="1" x14ac:dyDescent="0.35">
      <c r="A61" s="43" t="s">
        <v>51</v>
      </c>
      <c r="B61" s="44" t="s">
        <v>2</v>
      </c>
      <c r="C61" s="44" t="s">
        <v>40</v>
      </c>
      <c r="D61" s="80" t="s">
        <v>4</v>
      </c>
      <c r="E61" s="204"/>
      <c r="F61" s="204"/>
      <c r="G61" s="204"/>
      <c r="H61" s="30"/>
      <c r="I61" s="30"/>
      <c r="J61" s="30"/>
      <c r="K61" s="205"/>
      <c r="L61" s="205"/>
      <c r="M61" s="9"/>
      <c r="N61" s="4"/>
      <c r="O61" s="45"/>
      <c r="P61" s="9"/>
      <c r="Q61" s="9"/>
      <c r="R61" s="9"/>
      <c r="S61" s="8"/>
      <c r="T61" s="8"/>
      <c r="U61" s="8"/>
      <c r="V61" s="8"/>
      <c r="W61" s="8"/>
      <c r="X61" s="8"/>
      <c r="Y61" s="8"/>
    </row>
    <row r="62" spans="1:27" ht="15.75" x14ac:dyDescent="0.3">
      <c r="A62" s="46"/>
      <c r="B62" s="47"/>
      <c r="C62" s="47"/>
      <c r="D62" s="81"/>
      <c r="E62" s="93"/>
      <c r="F62" s="94"/>
      <c r="G62" s="94"/>
      <c r="H62" s="108"/>
      <c r="I62" s="108"/>
      <c r="J62" s="108"/>
      <c r="K62" s="108"/>
      <c r="L62" s="108"/>
      <c r="M62" s="9"/>
      <c r="N62" s="8"/>
      <c r="O62" s="24"/>
      <c r="P62" s="9"/>
      <c r="Q62" s="9"/>
      <c r="R62" s="9"/>
      <c r="S62" s="8"/>
      <c r="T62" s="8"/>
      <c r="U62" s="8"/>
      <c r="V62" s="8"/>
      <c r="W62" s="8"/>
      <c r="X62" s="8"/>
      <c r="Y62" s="8"/>
    </row>
    <row r="63" spans="1:27" ht="15.75" x14ac:dyDescent="0.3">
      <c r="A63" s="82" t="s">
        <v>41</v>
      </c>
      <c r="B63" s="18">
        <f>+B32</f>
        <v>1675498870</v>
      </c>
      <c r="C63" s="18">
        <f>+C32</f>
        <v>1435379747.1000001</v>
      </c>
      <c r="D63" s="83">
        <f>+C63/B63</f>
        <v>0.85668798278568825</v>
      </c>
      <c r="E63" s="93"/>
      <c r="F63" s="94"/>
      <c r="G63" s="94"/>
      <c r="H63" s="30"/>
      <c r="I63" s="109"/>
      <c r="J63" s="109"/>
      <c r="K63" s="109"/>
      <c r="L63" s="109"/>
      <c r="M63" s="9"/>
      <c r="N63" s="8"/>
      <c r="O63" s="24"/>
      <c r="P63" s="9"/>
      <c r="Q63" s="9"/>
      <c r="R63" s="9"/>
      <c r="S63" s="8"/>
      <c r="T63" s="8"/>
      <c r="U63" s="8"/>
      <c r="V63" s="8"/>
      <c r="W63" s="8"/>
      <c r="X63" s="8"/>
      <c r="Y63" s="8"/>
    </row>
    <row r="64" spans="1:27" ht="16.5" thickBot="1" x14ac:dyDescent="0.35">
      <c r="A64" s="84" t="s">
        <v>42</v>
      </c>
      <c r="B64" s="85">
        <f>+B58</f>
        <v>1675498870</v>
      </c>
      <c r="C64" s="85">
        <f>+C58</f>
        <v>1423056231.3099999</v>
      </c>
      <c r="D64" s="86">
        <f>+C64/B64</f>
        <v>0.84933285052588547</v>
      </c>
      <c r="F64"/>
      <c r="H64" s="30"/>
      <c r="I64" s="30"/>
      <c r="J64" s="30"/>
      <c r="K64" s="30"/>
      <c r="L64" s="30"/>
      <c r="M64" s="22"/>
      <c r="N64" s="8"/>
      <c r="O64" s="9"/>
      <c r="P64" s="9"/>
      <c r="Q64" s="9"/>
      <c r="R64" s="9"/>
      <c r="S64" s="8"/>
      <c r="T64" s="8"/>
      <c r="U64" s="8"/>
      <c r="V64" s="8"/>
      <c r="W64" s="8"/>
      <c r="X64" s="8"/>
      <c r="Y64" s="8"/>
    </row>
    <row r="65" spans="1:19" s="36" customFormat="1" ht="17.25" thickBot="1" x14ac:dyDescent="0.4">
      <c r="A65" s="103" t="s">
        <v>53</v>
      </c>
      <c r="B65" s="104"/>
      <c r="C65" s="105">
        <f>+C63-C64</f>
        <v>12323515.7900002</v>
      </c>
      <c r="D65" s="102"/>
      <c r="H65" s="87"/>
      <c r="I65" s="88"/>
      <c r="J65" s="87"/>
      <c r="K65" s="87"/>
      <c r="L65" s="87"/>
      <c r="M65" s="22"/>
      <c r="N65" s="25"/>
      <c r="O65" s="49"/>
      <c r="P65" s="22"/>
      <c r="Q65" s="22"/>
      <c r="R65" s="22"/>
      <c r="S65" s="25"/>
    </row>
    <row r="66" spans="1:19" ht="15.75" thickBot="1" x14ac:dyDescent="0.3">
      <c r="A66" s="89"/>
      <c r="B66" s="90"/>
      <c r="C66" s="90"/>
      <c r="D66" s="91"/>
      <c r="F66"/>
      <c r="H66" s="30"/>
      <c r="I66" s="87"/>
      <c r="J66" s="87"/>
      <c r="K66" s="87"/>
      <c r="L66" s="87"/>
      <c r="M66" s="22"/>
      <c r="N66" s="50"/>
      <c r="O66" s="51"/>
      <c r="P66" s="41"/>
      <c r="Q66" s="41"/>
      <c r="R66" s="41"/>
      <c r="S66" s="42"/>
    </row>
    <row r="67" spans="1:19" ht="15.75" x14ac:dyDescent="0.3">
      <c r="A67" s="52"/>
      <c r="B67" s="53"/>
      <c r="C67" s="53"/>
      <c r="D67" s="54"/>
      <c r="E67" s="55"/>
      <c r="F67" s="54"/>
      <c r="G67" s="58"/>
      <c r="H67" s="59"/>
      <c r="I67" s="92"/>
      <c r="J67" s="6"/>
      <c r="K67" s="5"/>
      <c r="L67" s="4"/>
      <c r="M67" s="22"/>
      <c r="N67" s="56"/>
      <c r="O67" s="16"/>
      <c r="P67" s="9"/>
      <c r="Q67" s="9"/>
      <c r="R67" s="9"/>
      <c r="S67" s="8"/>
    </row>
  </sheetData>
  <sheetProtection sheet="1" objects="1" scenarios="1" sort="0" autoFilter="0"/>
  <mergeCells count="7">
    <mergeCell ref="E61:G61"/>
    <mergeCell ref="K61:L61"/>
    <mergeCell ref="C2:G2"/>
    <mergeCell ref="C4:G4"/>
    <mergeCell ref="C6:G6"/>
    <mergeCell ref="E60:G60"/>
    <mergeCell ref="K60:L60"/>
  </mergeCells>
  <pageMargins left="0.19685039370078741" right="0.11811023622047245" top="0.19685039370078741" bottom="0.19685039370078741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3" workbookViewId="0">
      <selection activeCell="A8" sqref="A8:D8"/>
    </sheetView>
  </sheetViews>
  <sheetFormatPr baseColWidth="10" defaultRowHeight="15" x14ac:dyDescent="0.25"/>
  <cols>
    <col min="1" max="1" width="34.28515625" customWidth="1"/>
    <col min="2" max="4" width="15" customWidth="1"/>
    <col min="5" max="5" width="16.28515625" customWidth="1"/>
  </cols>
  <sheetData>
    <row r="1" spans="1:5" x14ac:dyDescent="0.25">
      <c r="A1" s="112"/>
      <c r="B1" s="112"/>
      <c r="C1" s="112"/>
      <c r="D1" s="112"/>
      <c r="E1" s="112"/>
    </row>
    <row r="2" spans="1:5" ht="15.75" x14ac:dyDescent="0.25">
      <c r="A2" s="206" t="s">
        <v>0</v>
      </c>
      <c r="B2" s="206"/>
      <c r="C2" s="206"/>
      <c r="D2" s="206"/>
      <c r="E2" s="206"/>
    </row>
    <row r="3" spans="1:5" ht="15.75" x14ac:dyDescent="0.25">
      <c r="A3" s="207" t="s">
        <v>44</v>
      </c>
      <c r="B3" s="207"/>
      <c r="C3" s="207"/>
      <c r="D3" s="207"/>
      <c r="E3" s="207"/>
    </row>
    <row r="4" spans="1:5" ht="15.75" x14ac:dyDescent="0.25">
      <c r="A4" s="206" t="s">
        <v>43</v>
      </c>
      <c r="B4" s="206"/>
      <c r="C4" s="206"/>
      <c r="D4" s="206"/>
      <c r="E4" s="206"/>
    </row>
    <row r="5" spans="1:5" x14ac:dyDescent="0.25">
      <c r="A5" s="112"/>
      <c r="B5" s="112"/>
      <c r="C5" s="112"/>
      <c r="D5" s="112"/>
      <c r="E5" s="112"/>
    </row>
    <row r="6" spans="1:5" x14ac:dyDescent="0.25">
      <c r="A6" s="112"/>
      <c r="B6" s="112"/>
      <c r="C6" s="112"/>
      <c r="D6" s="112"/>
      <c r="E6" s="112"/>
    </row>
    <row r="7" spans="1:5" x14ac:dyDescent="0.25">
      <c r="A7" s="112"/>
      <c r="B7" s="112"/>
      <c r="C7" s="112"/>
      <c r="D7" s="112"/>
      <c r="E7" s="112"/>
    </row>
    <row r="8" spans="1:5" ht="15.75" x14ac:dyDescent="0.25">
      <c r="A8" s="208" t="s">
        <v>81</v>
      </c>
      <c r="B8" s="208"/>
      <c r="C8" s="208"/>
      <c r="D8" s="208"/>
      <c r="E8" s="112"/>
    </row>
    <row r="9" spans="1:5" ht="8.25" customHeight="1" x14ac:dyDescent="0.25">
      <c r="A9" s="2"/>
      <c r="B9" s="2"/>
      <c r="C9" s="2"/>
      <c r="D9" s="2"/>
      <c r="E9" s="112"/>
    </row>
    <row r="10" spans="1:5" ht="15.75" thickBot="1" x14ac:dyDescent="0.3">
      <c r="A10" s="113"/>
      <c r="B10" s="2"/>
      <c r="C10" s="2"/>
      <c r="D10" s="2"/>
      <c r="E10" s="2"/>
    </row>
    <row r="11" spans="1:5" x14ac:dyDescent="0.25">
      <c r="A11" s="114" t="s">
        <v>57</v>
      </c>
      <c r="B11" s="115" t="s">
        <v>58</v>
      </c>
      <c r="C11" s="115" t="s">
        <v>59</v>
      </c>
      <c r="D11" s="115" t="s">
        <v>60</v>
      </c>
      <c r="E11" s="116" t="s">
        <v>61</v>
      </c>
    </row>
    <row r="12" spans="1:5" x14ac:dyDescent="0.25">
      <c r="A12" s="117" t="s">
        <v>62</v>
      </c>
      <c r="B12" s="118">
        <v>121156141.62</v>
      </c>
      <c r="C12" s="119">
        <v>3298397.21</v>
      </c>
      <c r="D12" s="119"/>
      <c r="E12" s="120">
        <f>SUM(B12:D12)</f>
        <v>124454538.83</v>
      </c>
    </row>
    <row r="13" spans="1:5" x14ac:dyDescent="0.25">
      <c r="A13" s="121" t="s">
        <v>63</v>
      </c>
      <c r="B13" s="122">
        <v>136466594.37</v>
      </c>
      <c r="C13" s="123">
        <v>709753.4</v>
      </c>
      <c r="D13" s="124"/>
      <c r="E13" s="125">
        <f>SUM(B13:D13)</f>
        <v>137176347.77000001</v>
      </c>
    </row>
    <row r="14" spans="1:5" x14ac:dyDescent="0.25">
      <c r="A14" s="126" t="s">
        <v>64</v>
      </c>
      <c r="B14" s="118">
        <v>201892133.88999999</v>
      </c>
      <c r="C14" s="119">
        <v>17411631.66</v>
      </c>
      <c r="D14" s="119"/>
      <c r="E14" s="120">
        <f>SUM(B14:D14)</f>
        <v>219303765.54999998</v>
      </c>
    </row>
    <row r="15" spans="1:5" x14ac:dyDescent="0.25">
      <c r="A15" s="127" t="s">
        <v>65</v>
      </c>
      <c r="B15" s="118">
        <v>418886795.50999999</v>
      </c>
      <c r="C15" s="119">
        <f>SUM(C16:C17)</f>
        <v>105990363.49000001</v>
      </c>
      <c r="D15" s="119"/>
      <c r="E15" s="120">
        <f>SUM(B15:D15)</f>
        <v>524877159</v>
      </c>
    </row>
    <row r="16" spans="1:5" x14ac:dyDescent="0.25">
      <c r="A16" s="127" t="s">
        <v>66</v>
      </c>
      <c r="B16" s="118"/>
      <c r="C16" s="128">
        <v>1759740.37</v>
      </c>
      <c r="D16" s="119"/>
      <c r="E16" s="120"/>
    </row>
    <row r="17" spans="1:5" x14ac:dyDescent="0.25">
      <c r="A17" s="127" t="s">
        <v>67</v>
      </c>
      <c r="B17" s="118"/>
      <c r="C17" s="128">
        <v>104230623.12</v>
      </c>
      <c r="D17" s="119"/>
      <c r="E17" s="120"/>
    </row>
    <row r="18" spans="1:5" x14ac:dyDescent="0.25">
      <c r="A18" s="127" t="s">
        <v>68</v>
      </c>
      <c r="B18" s="118">
        <v>86150982.920000002</v>
      </c>
      <c r="C18" s="119">
        <v>6238129.1699999999</v>
      </c>
      <c r="D18" s="119"/>
      <c r="E18" s="120">
        <f>B18+C18+D21+D19+D20</f>
        <v>149698179.99000001</v>
      </c>
    </row>
    <row r="19" spans="1:5" x14ac:dyDescent="0.25">
      <c r="A19" s="127" t="s">
        <v>69</v>
      </c>
      <c r="B19" s="118"/>
      <c r="C19" s="119"/>
      <c r="D19" s="119">
        <v>7734942.5599999996</v>
      </c>
      <c r="E19" s="120"/>
    </row>
    <row r="20" spans="1:5" x14ac:dyDescent="0.25">
      <c r="A20" s="127" t="s">
        <v>70</v>
      </c>
      <c r="B20" s="118"/>
      <c r="C20" s="119"/>
      <c r="D20" s="119">
        <v>643543.44999999995</v>
      </c>
      <c r="E20" s="120"/>
    </row>
    <row r="21" spans="1:5" x14ac:dyDescent="0.25">
      <c r="A21" s="127" t="s">
        <v>71</v>
      </c>
      <c r="B21" s="118"/>
      <c r="C21" s="119"/>
      <c r="D21" s="119">
        <v>48930581.890000001</v>
      </c>
      <c r="E21" s="120"/>
    </row>
    <row r="22" spans="1:5" x14ac:dyDescent="0.25">
      <c r="A22" s="129" t="s">
        <v>72</v>
      </c>
      <c r="B22" s="130">
        <v>51912852.420000002</v>
      </c>
      <c r="C22" s="131">
        <v>822935.85</v>
      </c>
      <c r="D22" s="131"/>
      <c r="E22" s="132">
        <f t="shared" ref="E22:E29" si="0">SUM(B22:D22)</f>
        <v>52735788.270000003</v>
      </c>
    </row>
    <row r="23" spans="1:5" x14ac:dyDescent="0.25">
      <c r="A23" s="129" t="s">
        <v>73</v>
      </c>
      <c r="B23" s="130">
        <v>96968223.980000004</v>
      </c>
      <c r="C23" s="131">
        <v>1929115.27</v>
      </c>
      <c r="D23" s="131"/>
      <c r="E23" s="132">
        <f t="shared" si="0"/>
        <v>98897339.25</v>
      </c>
    </row>
    <row r="24" spans="1:5" x14ac:dyDescent="0.25">
      <c r="A24" s="129" t="s">
        <v>74</v>
      </c>
      <c r="B24" s="130">
        <v>63213883.810000002</v>
      </c>
      <c r="C24" s="131">
        <v>395190.43</v>
      </c>
      <c r="D24" s="131"/>
      <c r="E24" s="132">
        <f t="shared" si="0"/>
        <v>63609074.240000002</v>
      </c>
    </row>
    <row r="25" spans="1:5" x14ac:dyDescent="0.25">
      <c r="A25" s="126" t="s">
        <v>75</v>
      </c>
      <c r="B25" s="133">
        <v>9530781.1699999999</v>
      </c>
      <c r="C25" s="134">
        <v>157971</v>
      </c>
      <c r="D25" s="134"/>
      <c r="E25" s="135">
        <f>SUM(B25:D25)</f>
        <v>9688752.1699999999</v>
      </c>
    </row>
    <row r="26" spans="1:5" x14ac:dyDescent="0.25">
      <c r="A26" s="117" t="s">
        <v>76</v>
      </c>
      <c r="B26" s="118">
        <v>25676563.77</v>
      </c>
      <c r="C26" s="119">
        <v>29719</v>
      </c>
      <c r="D26" s="119"/>
      <c r="E26" s="120">
        <f>SUM(B26:D26)</f>
        <v>25706282.77</v>
      </c>
    </row>
    <row r="27" spans="1:5" x14ac:dyDescent="0.25">
      <c r="A27" s="126" t="s">
        <v>77</v>
      </c>
      <c r="B27" s="118">
        <v>4170671.46</v>
      </c>
      <c r="C27" s="119">
        <v>10918.97</v>
      </c>
      <c r="D27" s="119"/>
      <c r="E27" s="120">
        <f>SUM(B27:D27)</f>
        <v>4181590.43</v>
      </c>
    </row>
    <row r="28" spans="1:5" x14ac:dyDescent="0.25">
      <c r="A28" s="126" t="s">
        <v>78</v>
      </c>
      <c r="B28" s="133">
        <v>12283714.779999999</v>
      </c>
      <c r="C28" s="134">
        <v>0</v>
      </c>
      <c r="D28" s="134"/>
      <c r="E28" s="135">
        <f t="shared" si="0"/>
        <v>12283714.779999999</v>
      </c>
    </row>
    <row r="29" spans="1:5" x14ac:dyDescent="0.25">
      <c r="A29" s="126" t="s">
        <v>82</v>
      </c>
      <c r="B29" s="133">
        <v>15892.49</v>
      </c>
      <c r="C29" s="134">
        <v>19320</v>
      </c>
      <c r="D29" s="134"/>
      <c r="E29" s="135">
        <f t="shared" si="0"/>
        <v>35212.49</v>
      </c>
    </row>
    <row r="30" spans="1:5" x14ac:dyDescent="0.25">
      <c r="A30" s="126" t="s">
        <v>79</v>
      </c>
      <c r="B30" s="133">
        <v>408485.77</v>
      </c>
      <c r="C30" s="134">
        <v>0</v>
      </c>
      <c r="D30" s="134"/>
      <c r="E30" s="135">
        <f>SUM(B30:D30)</f>
        <v>408485.77</v>
      </c>
    </row>
    <row r="31" spans="1:5" ht="15.75" thickBot="1" x14ac:dyDescent="0.3">
      <c r="A31" s="136" t="s">
        <v>80</v>
      </c>
      <c r="B31" s="137">
        <f>SUM(B12:B30)</f>
        <v>1228733717.9599998</v>
      </c>
      <c r="C31" s="137">
        <f>SUM(C12:C30)-C16-C17</f>
        <v>137013445.44999999</v>
      </c>
      <c r="D31" s="137">
        <f>SUM(D12:D30)</f>
        <v>57309067.899999999</v>
      </c>
      <c r="E31" s="138">
        <f>SUM(E12:E30)</f>
        <v>1423056231.3099999</v>
      </c>
    </row>
  </sheetData>
  <mergeCells count="4">
    <mergeCell ref="A2:E2"/>
    <mergeCell ref="A3:E3"/>
    <mergeCell ref="A4:E4"/>
    <mergeCell ref="A8:D8"/>
  </mergeCells>
  <pageMargins left="0.51181102362204722" right="0.11811023622047245" top="0.35433070866141736" bottom="0.35433070866141736" header="0" footer="0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4"/>
  <sheetViews>
    <sheetView topLeftCell="A19" workbookViewId="0">
      <selection activeCell="O22" sqref="O22"/>
    </sheetView>
  </sheetViews>
  <sheetFormatPr baseColWidth="10" defaultRowHeight="15" x14ac:dyDescent="0.25"/>
  <cols>
    <col min="19" max="19" width="18.7109375" customWidth="1"/>
    <col min="20" max="20" width="16.140625" bestFit="1" customWidth="1"/>
    <col min="21" max="21" width="17.42578125" customWidth="1"/>
    <col min="22" max="22" width="13.140625" bestFit="1" customWidth="1"/>
    <col min="275" max="275" width="18.7109375" customWidth="1"/>
    <col min="276" max="276" width="16.140625" bestFit="1" customWidth="1"/>
    <col min="277" max="277" width="17.42578125" customWidth="1"/>
    <col min="531" max="531" width="18.7109375" customWidth="1"/>
    <col min="532" max="532" width="16.140625" bestFit="1" customWidth="1"/>
    <col min="533" max="533" width="17.42578125" customWidth="1"/>
    <col min="787" max="787" width="18.7109375" customWidth="1"/>
    <col min="788" max="788" width="16.140625" bestFit="1" customWidth="1"/>
    <col min="789" max="789" width="17.42578125" customWidth="1"/>
    <col min="1043" max="1043" width="18.7109375" customWidth="1"/>
    <col min="1044" max="1044" width="16.140625" bestFit="1" customWidth="1"/>
    <col min="1045" max="1045" width="17.42578125" customWidth="1"/>
    <col min="1299" max="1299" width="18.7109375" customWidth="1"/>
    <col min="1300" max="1300" width="16.140625" bestFit="1" customWidth="1"/>
    <col min="1301" max="1301" width="17.42578125" customWidth="1"/>
    <col min="1555" max="1555" width="18.7109375" customWidth="1"/>
    <col min="1556" max="1556" width="16.140625" bestFit="1" customWidth="1"/>
    <col min="1557" max="1557" width="17.42578125" customWidth="1"/>
    <col min="1811" max="1811" width="18.7109375" customWidth="1"/>
    <col min="1812" max="1812" width="16.140625" bestFit="1" customWidth="1"/>
    <col min="1813" max="1813" width="17.42578125" customWidth="1"/>
    <col min="2067" max="2067" width="18.7109375" customWidth="1"/>
    <col min="2068" max="2068" width="16.140625" bestFit="1" customWidth="1"/>
    <col min="2069" max="2069" width="17.42578125" customWidth="1"/>
    <col min="2323" max="2323" width="18.7109375" customWidth="1"/>
    <col min="2324" max="2324" width="16.140625" bestFit="1" customWidth="1"/>
    <col min="2325" max="2325" width="17.42578125" customWidth="1"/>
    <col min="2579" max="2579" width="18.7109375" customWidth="1"/>
    <col min="2580" max="2580" width="16.140625" bestFit="1" customWidth="1"/>
    <col min="2581" max="2581" width="17.42578125" customWidth="1"/>
    <col min="2835" max="2835" width="18.7109375" customWidth="1"/>
    <col min="2836" max="2836" width="16.140625" bestFit="1" customWidth="1"/>
    <col min="2837" max="2837" width="17.42578125" customWidth="1"/>
    <col min="3091" max="3091" width="18.7109375" customWidth="1"/>
    <col min="3092" max="3092" width="16.140625" bestFit="1" customWidth="1"/>
    <col min="3093" max="3093" width="17.42578125" customWidth="1"/>
    <col min="3347" max="3347" width="18.7109375" customWidth="1"/>
    <col min="3348" max="3348" width="16.140625" bestFit="1" customWidth="1"/>
    <col min="3349" max="3349" width="17.42578125" customWidth="1"/>
    <col min="3603" max="3603" width="18.7109375" customWidth="1"/>
    <col min="3604" max="3604" width="16.140625" bestFit="1" customWidth="1"/>
    <col min="3605" max="3605" width="17.42578125" customWidth="1"/>
    <col min="3859" max="3859" width="18.7109375" customWidth="1"/>
    <col min="3860" max="3860" width="16.140625" bestFit="1" customWidth="1"/>
    <col min="3861" max="3861" width="17.42578125" customWidth="1"/>
    <col min="4115" max="4115" width="18.7109375" customWidth="1"/>
    <col min="4116" max="4116" width="16.140625" bestFit="1" customWidth="1"/>
    <col min="4117" max="4117" width="17.42578125" customWidth="1"/>
    <col min="4371" max="4371" width="18.7109375" customWidth="1"/>
    <col min="4372" max="4372" width="16.140625" bestFit="1" customWidth="1"/>
    <col min="4373" max="4373" width="17.42578125" customWidth="1"/>
    <col min="4627" max="4627" width="18.7109375" customWidth="1"/>
    <col min="4628" max="4628" width="16.140625" bestFit="1" customWidth="1"/>
    <col min="4629" max="4629" width="17.42578125" customWidth="1"/>
    <col min="4883" max="4883" width="18.7109375" customWidth="1"/>
    <col min="4884" max="4884" width="16.140625" bestFit="1" customWidth="1"/>
    <col min="4885" max="4885" width="17.42578125" customWidth="1"/>
    <col min="5139" max="5139" width="18.7109375" customWidth="1"/>
    <col min="5140" max="5140" width="16.140625" bestFit="1" customWidth="1"/>
    <col min="5141" max="5141" width="17.42578125" customWidth="1"/>
    <col min="5395" max="5395" width="18.7109375" customWidth="1"/>
    <col min="5396" max="5396" width="16.140625" bestFit="1" customWidth="1"/>
    <col min="5397" max="5397" width="17.42578125" customWidth="1"/>
    <col min="5651" max="5651" width="18.7109375" customWidth="1"/>
    <col min="5652" max="5652" width="16.140625" bestFit="1" customWidth="1"/>
    <col min="5653" max="5653" width="17.42578125" customWidth="1"/>
    <col min="5907" max="5907" width="18.7109375" customWidth="1"/>
    <col min="5908" max="5908" width="16.140625" bestFit="1" customWidth="1"/>
    <col min="5909" max="5909" width="17.42578125" customWidth="1"/>
    <col min="6163" max="6163" width="18.7109375" customWidth="1"/>
    <col min="6164" max="6164" width="16.140625" bestFit="1" customWidth="1"/>
    <col min="6165" max="6165" width="17.42578125" customWidth="1"/>
    <col min="6419" max="6419" width="18.7109375" customWidth="1"/>
    <col min="6420" max="6420" width="16.140625" bestFit="1" customWidth="1"/>
    <col min="6421" max="6421" width="17.42578125" customWidth="1"/>
    <col min="6675" max="6675" width="18.7109375" customWidth="1"/>
    <col min="6676" max="6676" width="16.140625" bestFit="1" customWidth="1"/>
    <col min="6677" max="6677" width="17.42578125" customWidth="1"/>
    <col min="6931" max="6931" width="18.7109375" customWidth="1"/>
    <col min="6932" max="6932" width="16.140625" bestFit="1" customWidth="1"/>
    <col min="6933" max="6933" width="17.42578125" customWidth="1"/>
    <col min="7187" max="7187" width="18.7109375" customWidth="1"/>
    <col min="7188" max="7188" width="16.140625" bestFit="1" customWidth="1"/>
    <col min="7189" max="7189" width="17.42578125" customWidth="1"/>
    <col min="7443" max="7443" width="18.7109375" customWidth="1"/>
    <col min="7444" max="7444" width="16.140625" bestFit="1" customWidth="1"/>
    <col min="7445" max="7445" width="17.42578125" customWidth="1"/>
    <col min="7699" max="7699" width="18.7109375" customWidth="1"/>
    <col min="7700" max="7700" width="16.140625" bestFit="1" customWidth="1"/>
    <col min="7701" max="7701" width="17.42578125" customWidth="1"/>
    <col min="7955" max="7955" width="18.7109375" customWidth="1"/>
    <col min="7956" max="7956" width="16.140625" bestFit="1" customWidth="1"/>
    <col min="7957" max="7957" width="17.42578125" customWidth="1"/>
    <col min="8211" max="8211" width="18.7109375" customWidth="1"/>
    <col min="8212" max="8212" width="16.140625" bestFit="1" customWidth="1"/>
    <col min="8213" max="8213" width="17.42578125" customWidth="1"/>
    <col min="8467" max="8467" width="18.7109375" customWidth="1"/>
    <col min="8468" max="8468" width="16.140625" bestFit="1" customWidth="1"/>
    <col min="8469" max="8469" width="17.42578125" customWidth="1"/>
    <col min="8723" max="8723" width="18.7109375" customWidth="1"/>
    <col min="8724" max="8724" width="16.140625" bestFit="1" customWidth="1"/>
    <col min="8725" max="8725" width="17.42578125" customWidth="1"/>
    <col min="8979" max="8979" width="18.7109375" customWidth="1"/>
    <col min="8980" max="8980" width="16.140625" bestFit="1" customWidth="1"/>
    <col min="8981" max="8981" width="17.42578125" customWidth="1"/>
    <col min="9235" max="9235" width="18.7109375" customWidth="1"/>
    <col min="9236" max="9236" width="16.140625" bestFit="1" customWidth="1"/>
    <col min="9237" max="9237" width="17.42578125" customWidth="1"/>
    <col min="9491" max="9491" width="18.7109375" customWidth="1"/>
    <col min="9492" max="9492" width="16.140625" bestFit="1" customWidth="1"/>
    <col min="9493" max="9493" width="17.42578125" customWidth="1"/>
    <col min="9747" max="9747" width="18.7109375" customWidth="1"/>
    <col min="9748" max="9748" width="16.140625" bestFit="1" customWidth="1"/>
    <col min="9749" max="9749" width="17.42578125" customWidth="1"/>
    <col min="10003" max="10003" width="18.7109375" customWidth="1"/>
    <col min="10004" max="10004" width="16.140625" bestFit="1" customWidth="1"/>
    <col min="10005" max="10005" width="17.42578125" customWidth="1"/>
    <col min="10259" max="10259" width="18.7109375" customWidth="1"/>
    <col min="10260" max="10260" width="16.140625" bestFit="1" customWidth="1"/>
    <col min="10261" max="10261" width="17.42578125" customWidth="1"/>
    <col min="10515" max="10515" width="18.7109375" customWidth="1"/>
    <col min="10516" max="10516" width="16.140625" bestFit="1" customWidth="1"/>
    <col min="10517" max="10517" width="17.42578125" customWidth="1"/>
    <col min="10771" max="10771" width="18.7109375" customWidth="1"/>
    <col min="10772" max="10772" width="16.140625" bestFit="1" customWidth="1"/>
    <col min="10773" max="10773" width="17.42578125" customWidth="1"/>
    <col min="11027" max="11027" width="18.7109375" customWidth="1"/>
    <col min="11028" max="11028" width="16.140625" bestFit="1" customWidth="1"/>
    <col min="11029" max="11029" width="17.42578125" customWidth="1"/>
    <col min="11283" max="11283" width="18.7109375" customWidth="1"/>
    <col min="11284" max="11284" width="16.140625" bestFit="1" customWidth="1"/>
    <col min="11285" max="11285" width="17.42578125" customWidth="1"/>
    <col min="11539" max="11539" width="18.7109375" customWidth="1"/>
    <col min="11540" max="11540" width="16.140625" bestFit="1" customWidth="1"/>
    <col min="11541" max="11541" width="17.42578125" customWidth="1"/>
    <col min="11795" max="11795" width="18.7109375" customWidth="1"/>
    <col min="11796" max="11796" width="16.140625" bestFit="1" customWidth="1"/>
    <col min="11797" max="11797" width="17.42578125" customWidth="1"/>
    <col min="12051" max="12051" width="18.7109375" customWidth="1"/>
    <col min="12052" max="12052" width="16.140625" bestFit="1" customWidth="1"/>
    <col min="12053" max="12053" width="17.42578125" customWidth="1"/>
    <col min="12307" max="12307" width="18.7109375" customWidth="1"/>
    <col min="12308" max="12308" width="16.140625" bestFit="1" customWidth="1"/>
    <col min="12309" max="12309" width="17.42578125" customWidth="1"/>
    <col min="12563" max="12563" width="18.7109375" customWidth="1"/>
    <col min="12564" max="12564" width="16.140625" bestFit="1" customWidth="1"/>
    <col min="12565" max="12565" width="17.42578125" customWidth="1"/>
    <col min="12819" max="12819" width="18.7109375" customWidth="1"/>
    <col min="12820" max="12820" width="16.140625" bestFit="1" customWidth="1"/>
    <col min="12821" max="12821" width="17.42578125" customWidth="1"/>
    <col min="13075" max="13075" width="18.7109375" customWidth="1"/>
    <col min="13076" max="13076" width="16.140625" bestFit="1" customWidth="1"/>
    <col min="13077" max="13077" width="17.42578125" customWidth="1"/>
    <col min="13331" max="13331" width="18.7109375" customWidth="1"/>
    <col min="13332" max="13332" width="16.140625" bestFit="1" customWidth="1"/>
    <col min="13333" max="13333" width="17.42578125" customWidth="1"/>
    <col min="13587" max="13587" width="18.7109375" customWidth="1"/>
    <col min="13588" max="13588" width="16.140625" bestFit="1" customWidth="1"/>
    <col min="13589" max="13589" width="17.42578125" customWidth="1"/>
    <col min="13843" max="13843" width="18.7109375" customWidth="1"/>
    <col min="13844" max="13844" width="16.140625" bestFit="1" customWidth="1"/>
    <col min="13845" max="13845" width="17.42578125" customWidth="1"/>
    <col min="14099" max="14099" width="18.7109375" customWidth="1"/>
    <col min="14100" max="14100" width="16.140625" bestFit="1" customWidth="1"/>
    <col min="14101" max="14101" width="17.42578125" customWidth="1"/>
    <col min="14355" max="14355" width="18.7109375" customWidth="1"/>
    <col min="14356" max="14356" width="16.140625" bestFit="1" customWidth="1"/>
    <col min="14357" max="14357" width="17.42578125" customWidth="1"/>
    <col min="14611" max="14611" width="18.7109375" customWidth="1"/>
    <col min="14612" max="14612" width="16.140625" bestFit="1" customWidth="1"/>
    <col min="14613" max="14613" width="17.42578125" customWidth="1"/>
    <col min="14867" max="14867" width="18.7109375" customWidth="1"/>
    <col min="14868" max="14868" width="16.140625" bestFit="1" customWidth="1"/>
    <col min="14869" max="14869" width="17.42578125" customWidth="1"/>
    <col min="15123" max="15123" width="18.7109375" customWidth="1"/>
    <col min="15124" max="15124" width="16.140625" bestFit="1" customWidth="1"/>
    <col min="15125" max="15125" width="17.42578125" customWidth="1"/>
    <col min="15379" max="15379" width="18.7109375" customWidth="1"/>
    <col min="15380" max="15380" width="16.140625" bestFit="1" customWidth="1"/>
    <col min="15381" max="15381" width="17.42578125" customWidth="1"/>
    <col min="15635" max="15635" width="18.7109375" customWidth="1"/>
    <col min="15636" max="15636" width="16.140625" bestFit="1" customWidth="1"/>
    <col min="15637" max="15637" width="17.42578125" customWidth="1"/>
    <col min="15891" max="15891" width="18.7109375" customWidth="1"/>
    <col min="15892" max="15892" width="16.140625" bestFit="1" customWidth="1"/>
    <col min="15893" max="15893" width="17.42578125" customWidth="1"/>
    <col min="16147" max="16147" width="18.7109375" customWidth="1"/>
    <col min="16148" max="16148" width="16.140625" bestFit="1" customWidth="1"/>
    <col min="16149" max="16149" width="17.42578125" customWidth="1"/>
  </cols>
  <sheetData>
    <row r="2" spans="1:28" ht="15.75" x14ac:dyDescent="0.25">
      <c r="A2" s="1"/>
      <c r="B2" s="2"/>
      <c r="C2" s="206" t="s">
        <v>0</v>
      </c>
      <c r="D2" s="206"/>
      <c r="E2" s="206"/>
      <c r="F2" s="206"/>
      <c r="G2" s="206"/>
      <c r="H2" s="206"/>
      <c r="I2" s="206"/>
      <c r="J2" s="206"/>
      <c r="L2" s="95"/>
    </row>
    <row r="3" spans="1:28" ht="9.75" customHeight="1" x14ac:dyDescent="0.25">
      <c r="A3" s="1"/>
      <c r="L3" s="95"/>
    </row>
    <row r="4" spans="1:28" ht="15.75" customHeight="1" x14ac:dyDescent="0.25">
      <c r="A4" s="1"/>
      <c r="C4" s="207" t="s">
        <v>44</v>
      </c>
      <c r="D4" s="207"/>
      <c r="E4" s="207"/>
      <c r="F4" s="207"/>
      <c r="G4" s="207"/>
      <c r="H4" s="207"/>
      <c r="I4" s="207"/>
      <c r="J4" s="207"/>
      <c r="L4" s="95"/>
      <c r="T4" s="139"/>
      <c r="U4" s="139"/>
    </row>
    <row r="5" spans="1:28" ht="9" customHeight="1" thickBot="1" x14ac:dyDescent="0.35">
      <c r="A5" s="1"/>
      <c r="L5" s="95"/>
      <c r="Y5" s="9"/>
      <c r="Z5" s="9"/>
      <c r="AA5" s="9"/>
      <c r="AB5" s="25"/>
    </row>
    <row r="6" spans="1:28" ht="15.75" customHeight="1" thickBot="1" x14ac:dyDescent="0.35">
      <c r="A6" s="1"/>
      <c r="C6" s="206" t="s">
        <v>43</v>
      </c>
      <c r="D6" s="206"/>
      <c r="E6" s="206"/>
      <c r="F6" s="206"/>
      <c r="G6" s="206"/>
      <c r="H6" s="206"/>
      <c r="I6" s="206"/>
      <c r="J6" s="206"/>
      <c r="L6" s="95"/>
      <c r="S6" s="209" t="s">
        <v>85</v>
      </c>
      <c r="T6" s="210"/>
      <c r="U6" s="211"/>
      <c r="Y6" s="9"/>
      <c r="Z6" s="9"/>
      <c r="AA6" s="9"/>
      <c r="AB6" s="25"/>
    </row>
    <row r="7" spans="1:28" ht="16.5" thickBot="1" x14ac:dyDescent="0.35">
      <c r="A7" s="1"/>
      <c r="L7" s="95"/>
      <c r="S7" s="144"/>
      <c r="T7" s="145"/>
      <c r="U7" s="146"/>
      <c r="Y7" s="57"/>
      <c r="Z7" s="57"/>
      <c r="AA7" s="57"/>
      <c r="AB7" s="25"/>
    </row>
    <row r="8" spans="1:28" ht="16.5" thickBot="1" x14ac:dyDescent="0.35">
      <c r="A8" s="1"/>
      <c r="L8" s="95"/>
      <c r="S8" s="154" t="s">
        <v>83</v>
      </c>
      <c r="T8" s="155"/>
      <c r="U8" s="156"/>
      <c r="Y8" s="57"/>
      <c r="Z8" s="57"/>
      <c r="AA8" s="57"/>
      <c r="AB8" s="25"/>
    </row>
    <row r="9" spans="1:28" ht="15.75" thickBot="1" x14ac:dyDescent="0.3">
      <c r="S9" s="159">
        <v>2016</v>
      </c>
      <c r="T9" s="166">
        <v>2017</v>
      </c>
      <c r="U9" s="160">
        <v>2018</v>
      </c>
    </row>
    <row r="10" spans="1:28" ht="15.75" x14ac:dyDescent="0.3">
      <c r="S10" s="147">
        <v>802931100.33000004</v>
      </c>
      <c r="T10" s="167">
        <v>1051675808.3099999</v>
      </c>
      <c r="U10" s="148">
        <f>+'EJEC ANUAL'!C32</f>
        <v>1435379747.1000001</v>
      </c>
      <c r="V10" s="140"/>
    </row>
    <row r="11" spans="1:28" ht="16.5" thickBot="1" x14ac:dyDescent="0.35">
      <c r="S11" s="157"/>
      <c r="T11" s="168"/>
      <c r="U11" s="158"/>
    </row>
    <row r="12" spans="1:28" ht="15.75" thickBot="1" x14ac:dyDescent="0.3">
      <c r="S12" s="161" t="s">
        <v>84</v>
      </c>
      <c r="T12" s="162"/>
      <c r="U12" s="163"/>
    </row>
    <row r="13" spans="1:28" ht="16.5" thickBot="1" x14ac:dyDescent="0.35">
      <c r="S13" s="159">
        <v>2016</v>
      </c>
      <c r="T13" s="166">
        <v>2017</v>
      </c>
      <c r="U13" s="160">
        <v>2018</v>
      </c>
      <c r="V13" s="9"/>
      <c r="W13" s="25"/>
    </row>
    <row r="14" spans="1:28" ht="15.75" x14ac:dyDescent="0.3">
      <c r="S14" s="149">
        <v>788027833</v>
      </c>
      <c r="T14" s="169">
        <v>1043388170.46</v>
      </c>
      <c r="U14" s="172">
        <v>1423056231.3099999</v>
      </c>
      <c r="W14" s="25"/>
    </row>
    <row r="15" spans="1:28" ht="16.5" thickBot="1" x14ac:dyDescent="0.35">
      <c r="S15" s="164"/>
      <c r="T15" s="170"/>
      <c r="U15" s="165"/>
      <c r="W15" s="141"/>
    </row>
    <row r="16" spans="1:28" ht="16.5" thickBot="1" x14ac:dyDescent="0.35">
      <c r="S16" s="150" t="s">
        <v>56</v>
      </c>
      <c r="T16" s="143"/>
      <c r="U16" s="151"/>
      <c r="V16" s="142"/>
      <c r="W16" s="141"/>
    </row>
    <row r="17" spans="19:22" ht="16.5" thickBot="1" x14ac:dyDescent="0.35">
      <c r="S17" s="159">
        <v>2016</v>
      </c>
      <c r="T17" s="166">
        <v>2017</v>
      </c>
      <c r="U17" s="160">
        <v>2018</v>
      </c>
      <c r="V17" s="8"/>
    </row>
    <row r="18" spans="19:22" ht="15.75" x14ac:dyDescent="0.3">
      <c r="S18" s="147">
        <v>14903267.02</v>
      </c>
      <c r="T18" s="167">
        <v>8287637.8499999996</v>
      </c>
      <c r="U18" s="148">
        <v>12323515.789999999</v>
      </c>
      <c r="V18" s="8"/>
    </row>
    <row r="19" spans="19:22" ht="16.5" thickBot="1" x14ac:dyDescent="0.35">
      <c r="S19" s="152"/>
      <c r="T19" s="171"/>
      <c r="U19" s="153"/>
      <c r="V19" s="8"/>
    </row>
    <row r="20" spans="19:22" ht="15.75" x14ac:dyDescent="0.3">
      <c r="V20" s="8"/>
    </row>
    <row r="21" spans="19:22" ht="15.75" x14ac:dyDescent="0.3">
      <c r="T21" s="139"/>
      <c r="U21" s="139"/>
      <c r="V21" s="57"/>
    </row>
    <row r="22" spans="19:22" x14ac:dyDescent="0.25">
      <c r="V22" s="25"/>
    </row>
    <row r="23" spans="19:22" x14ac:dyDescent="0.25">
      <c r="V23" s="20"/>
    </row>
    <row r="25" spans="19:22" x14ac:dyDescent="0.25">
      <c r="T25" s="139"/>
      <c r="U25" s="139"/>
    </row>
    <row r="26" spans="19:22" x14ac:dyDescent="0.25">
      <c r="V26" s="140"/>
    </row>
    <row r="30" spans="19:22" x14ac:dyDescent="0.25">
      <c r="V30" s="140"/>
    </row>
    <row r="44" spans="1:28" ht="15.75" x14ac:dyDescent="0.3">
      <c r="A44" s="1"/>
      <c r="L44" s="95"/>
      <c r="Y44" s="57"/>
      <c r="Z44" s="57"/>
      <c r="AA44" s="57"/>
      <c r="AB44" s="25"/>
    </row>
  </sheetData>
  <mergeCells count="4">
    <mergeCell ref="S6:U6"/>
    <mergeCell ref="C2:J2"/>
    <mergeCell ref="C4:J4"/>
    <mergeCell ref="C6:J6"/>
  </mergeCells>
  <pageMargins left="0.31496062992125984" right="0.11811023622047245" top="0.15748031496062992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 ANUAL</vt:lpstr>
      <vt:lpstr>GRAFICOS 01</vt:lpstr>
      <vt:lpstr>GRAFICOS 02</vt:lpstr>
      <vt:lpstr>'EJEC ANUAL'!Área_de_impresión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Maria Jose</dc:creator>
  <cp:lastModifiedBy>Usuario</cp:lastModifiedBy>
  <cp:lastPrinted>2019-02-04T17:14:42Z</cp:lastPrinted>
  <dcterms:created xsi:type="dcterms:W3CDTF">2017-01-13T18:26:38Z</dcterms:created>
  <dcterms:modified xsi:type="dcterms:W3CDTF">2019-11-29T13:38:58Z</dcterms:modified>
</cp:coreProperties>
</file>