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MIP\ROMINA (recuperado)\GESTION DE DEUDA 2024\INFORMES\"/>
    </mc:Choice>
  </mc:AlternateContent>
  <xr:revisionPtr revIDLastSave="0" documentId="13_ncr:1_{48B1251F-6495-4A13-9DB2-DD40E3C80C50}" xr6:coauthVersionLast="47" xr6:coauthVersionMax="47" xr10:uidLastSave="{00000000-0000-0000-0000-000000000000}"/>
  <bookViews>
    <workbookView xWindow="-120" yWindow="-120" windowWidth="24240" windowHeight="13140" xr2:uid="{33B6019E-AAAD-4DE4-B32D-672F0878387E}"/>
  </bookViews>
  <sheets>
    <sheet name="ALTAS AUTO" sheetId="1" r:id="rId1"/>
    <sheet name="BAJAS AUTO" sheetId="2" r:id="rId2"/>
    <sheet name="ALTAS MOTO" sheetId="4" r:id="rId3"/>
    <sheet name="BAJAS MOTOS" sheetId="5" r:id="rId4"/>
    <sheet name="Hoja3" sheetId="3" state="hidden" r:id="rId5"/>
  </sheets>
  <calcPr calcId="0"/>
</workbook>
</file>

<file path=xl/calcChain.xml><?xml version="1.0" encoding="utf-8"?>
<calcChain xmlns="http://schemas.openxmlformats.org/spreadsheetml/2006/main">
  <c r="I30" i="1" l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H16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C20" i="4"/>
  <c r="D20" i="4"/>
  <c r="E20" i="4"/>
  <c r="F20" i="4"/>
  <c r="G20" i="4"/>
  <c r="H20" i="4"/>
  <c r="I2" i="4"/>
  <c r="I3" i="4"/>
  <c r="I4" i="4"/>
  <c r="I20" i="4" s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B11" i="5"/>
  <c r="C11" i="5"/>
  <c r="D11" i="5"/>
  <c r="E11" i="5"/>
  <c r="F11" i="5"/>
  <c r="G11" i="5"/>
  <c r="H11" i="5"/>
  <c r="H2" i="5"/>
  <c r="H3" i="5"/>
  <c r="H4" i="5"/>
  <c r="H5" i="5"/>
  <c r="H6" i="5"/>
  <c r="H7" i="5"/>
  <c r="H8" i="5"/>
  <c r="H9" i="5"/>
  <c r="H10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72F20E5-E2F1-46F9-93CF-CF1993176388}" name="ALTAS AUTO 2024" type="4" refreshedVersion="0" background="1">
    <webPr xml="1" sourceData="1" url="C:\Users\Usuario\Downloads\ALTAS AUTO 2024.xml" htmlTables="1" htmlFormat="all"/>
  </connection>
</connections>
</file>

<file path=xl/sharedStrings.xml><?xml version="1.0" encoding="utf-8"?>
<sst xmlns="http://schemas.openxmlformats.org/spreadsheetml/2006/main" count="199" uniqueCount="40">
  <si>
    <t>CLASIFICACION</t>
  </si>
  <si>
    <t>CLASE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</si>
  <si>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</si>
  <si>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</si>
  <si>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</si>
  <si>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</si>
  <si>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</si>
  <si>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</si>
  <si>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</si>
  <si>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</si>
  <si>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SEPTIEMPRE</t>
  </si>
  <si>
    <t>OCTUBRE</t>
  </si>
  <si>
    <t>NOVIEMBRE</t>
  </si>
  <si>
    <t>DICIEMBRE</t>
  </si>
  <si>
    <t>Modelos 0km</t>
  </si>
  <si>
    <t>Otros Modelos</t>
  </si>
  <si>
    <t>AUTOS - ACOPLADOS</t>
  </si>
  <si>
    <t>AUTOS - ACOPLADOS DE TURISMO</t>
  </si>
  <si>
    <t>AUTOS - AUTOMÓVILES</t>
  </si>
  <si>
    <t>AUTOS - CAMIONES</t>
  </si>
  <si>
    <t>AUTOS - CAMIONETAS</t>
  </si>
  <si>
    <t>AUTOS - CASAS RODANTES</t>
  </si>
  <si>
    <t>AUTOS - CASAS RODANTES SOBRE AUTOMÓVIL</t>
  </si>
  <si>
    <t>AUTOS - CASAS RODANTES SOBRE CAMIÓN</t>
  </si>
  <si>
    <t>AUTOS - CASAS RODANTES SOBRE CAMIONETA</t>
  </si>
  <si>
    <t>AUTOS - MICRO COUPÉ (ANTIG.)</t>
  </si>
  <si>
    <t>AUTOS - OMNIBUS</t>
  </si>
  <si>
    <t>AUTOS - RODA CARGAS</t>
  </si>
  <si>
    <t>AUTOS - SIN TIPO ASIGNADO</t>
  </si>
  <si>
    <t>AUTOS - TRAILLERS</t>
  </si>
  <si>
    <t>MOTOS - CICLOMOTORES</t>
  </si>
  <si>
    <t>MOTOS - CUATRICICLOS</t>
  </si>
  <si>
    <t>MOTOS - MINIMOTONETAS</t>
  </si>
  <si>
    <t>MOTOS - MOTOCARGAS</t>
  </si>
  <si>
    <t>MOTOS - MOTOCICLETAS</t>
  </si>
  <si>
    <t>MOTOS - MOTOFURGONES</t>
  </si>
  <si>
    <t>MOTOS - MOTONETAS</t>
  </si>
  <si>
    <t>MOTOS - SIN TIPO ASIGNADO</t>
  </si>
  <si>
    <t>MOTOS - TRICICLOS CON MOTOR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</si>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</sst>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2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R4A9901VMA">
        <xsd:complexType>
          <xsd:sequence minOccurs="0">
            <xsd:element minOccurs="0" nillable="true" name="LIST_G_ESTADISTICA" form="unqualified">
              <xsd:complexType>
                <xsd:sequence minOccurs="0">
                  <xsd:element minOccurs="0" maxOccurs="unbounded" nillable="true" name="G_ESTADISTICA" form="unqualified">
                    <xsd:complexType>
                      <xsd:sequence minOccurs="0">
                        <xsd:element minOccurs="0" nillable="true" type="xsd:string" name="CLASIFICACION" form="unqualified"/>
                        <xsd:element minOccurs="0" nillable="true" type="xsd:string" name="CLASE" form="unqualified"/>
                        <xsd:element minOccurs="0" nillable="true" type="xsd:integer" name="ENERO" form="unqualified"/>
                        <xsd:element minOccurs="0" nillable="true" type="xsd:integer" name="FEBRERO" form="unqualified"/>
                        <xsd:element minOccurs="0" nillable="true" type="xsd:integer" name="MARZO" form="unqualified"/>
                        <xsd:element minOccurs="0" nillable="true" type="xsd:integer" name="ABRIL" form="unqualified"/>
                        <xsd:element minOccurs="0" nillable="true" type="xsd:integer" name="MAYO" form="unqualified"/>
                        <xsd:element minOccurs="0" nillable="true" type="xsd:integer" name="JUNIO" form="unqualified"/>
                        <xsd:element minOccurs="0" nillable="true" type="xsd:integer" name="JULIO" form="unqualified"/>
                        <xsd:element minOccurs="0" nillable="true" type="xsd:integer" name="AGOSTO" form="unqualified"/>
                        <xsd:element minOccurs="0" nillable="true" type="xsd:integer" name="SEPTIEMPRE" form="unqualified"/>
                        <xsd:element minOccurs="0" nillable="true" type="xsd:integer" name="OCTUBRE" form="unqualified"/>
                        <xsd:element minOccurs="0" nillable="true" type="xsd:integer" name="NOVIEMBRE" form="unqualified"/>
                        <xsd:element minOccurs="0" nillable="true" type="xsd:integer" name="DICIEMBRE" form="un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RR4A9901VMA_Map" RootElement="RR4A9901VMA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6C68E1-73AE-4825-ADE6-C482BEF6CFAE}" name="Tabla1" displayName="Tabla1" ref="A1:I30" tableType="xml" totalsRowCount="1" connectionId="1">
  <autoFilter ref="A1:I29" xr:uid="{546C68E1-73AE-4825-ADE6-C482BEF6CFAE}"/>
  <tableColumns count="9">
    <tableColumn id="1" xr3:uid="{500CC446-CAE1-4CB9-8062-D9F7BEBC20CF}" uniqueName="CLASIFICACION" name="CLASIFICACION">
      <xmlColumnPr mapId="1" xpath="/RR4A9901VMA/LIST_G_ESTADISTICA/G_ESTADISTICA/CLASIFICACION" xmlDataType="string"/>
    </tableColumn>
    <tableColumn id="2" xr3:uid="{F3C62FB1-4679-4479-8AB5-9C3143058FDB}" uniqueName="CLASE" name="CLASE">
      <xmlColumnPr mapId="1" xpath="/RR4A9901VMA/LIST_G_ESTADISTICA/G_ESTADISTICA/CLASE" xmlDataType="string"/>
    </tableColumn>
    <tableColumn id="3" xr3:uid="{867741EF-EC50-479E-8404-08D0E177E25A}" uniqueName="ENERO" name="ENERO">
      <xmlColumnPr mapId="1" xpath="/RR4A9901VMA/LIST_G_ESTADISTICA/G_ESTADISTICA/ENERO" xmlDataType="integer"/>
    </tableColumn>
    <tableColumn id="4" xr3:uid="{0CBB3DA2-3107-4540-A800-811AD7A9A6DA}" uniqueName="FEBRERO" name="FEBRERO">
      <xmlColumnPr mapId="1" xpath="/RR4A9901VMA/LIST_G_ESTADISTICA/G_ESTADISTICA/FEBRERO" xmlDataType="integer"/>
    </tableColumn>
    <tableColumn id="5" xr3:uid="{A6B362A9-1289-4E6E-8F4D-B6F018D43176}" uniqueName="MARZO" name="MARZO">
      <xmlColumnPr mapId="1" xpath="/RR4A9901VMA/LIST_G_ESTADISTICA/G_ESTADISTICA/MARZO" xmlDataType="integer"/>
    </tableColumn>
    <tableColumn id="6" xr3:uid="{2FF3959B-DDCA-4E7A-9550-52EE1EFC28DC}" uniqueName="ABRIL" name="ABRIL">
      <xmlColumnPr mapId="1" xpath="/RR4A9901VMA/LIST_G_ESTADISTICA/G_ESTADISTICA/ABRIL" xmlDataType="integer"/>
    </tableColumn>
    <tableColumn id="7" xr3:uid="{E7D77A98-5F10-4856-ADBE-82739BBFCB36}" uniqueName="MAYO" name="MAYO">
      <xmlColumnPr mapId="1" xpath="/RR4A9901VMA/LIST_G_ESTADISTICA/G_ESTADISTICA/MAYO" xmlDataType="integer"/>
    </tableColumn>
    <tableColumn id="8" xr3:uid="{FAC78A89-A906-4D02-BA7D-CEE59959A4DE}" uniqueName="JUNIO" name="JUNIO">
      <xmlColumnPr mapId="1" xpath="/RR4A9901VMA/LIST_G_ESTADISTICA/G_ESTADISTICA/JUNIO" xmlDataType="integer"/>
    </tableColumn>
    <tableColumn id="15" xr3:uid="{5E9D62FA-07F1-412B-93EB-6D034120AB7B}" uniqueName="15" name="SUBTOTAL" totalsRowFunction="sum" dataDxfId="1" totalsRowDxfId="0">
      <calculatedColumnFormula>SUM(C2:H2)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697A826-8741-4C19-8F06-BB3DD60F0C94}" name="Tabla13" displayName="Tabla13" ref="A1:H16" totalsRowCount="1">
  <autoFilter ref="A1:H15" xr:uid="{D443B6E4-E83C-460C-8908-775AAB7B55AF}"/>
  <tableColumns count="8">
    <tableColumn id="1" xr3:uid="{B4F58FFB-CF7E-48AE-88CE-CE7C8F250956}" name="CLASE"/>
    <tableColumn id="2" xr3:uid="{7DCB532D-6050-4114-B992-840D3E0913FE}" name="ENERO"/>
    <tableColumn id="3" xr3:uid="{21FA4BDF-466C-40D8-8B4F-1BB875BAB974}" name="FEBRERO"/>
    <tableColumn id="4" xr3:uid="{56664D41-37FB-4EDA-98CA-FCD6B0753D06}" name="MARZO"/>
    <tableColumn id="5" xr3:uid="{5CECBA4F-CC19-40E5-AC46-4CCD6913CECC}" name="ABRIL"/>
    <tableColumn id="6" xr3:uid="{E5EAAC12-2456-448C-ADDB-E6022E2CBDEE}" name="MAYO"/>
    <tableColumn id="7" xr3:uid="{FCA9735B-1DC1-40DF-A7B9-53AD9210FECF}" name="JUNIO"/>
    <tableColumn id="14" xr3:uid="{82D242A2-AA5B-4D06-B16D-1F90DBA3A135}" name="SUBTOTAL" totalsRowFunction="sum" dataDxfId="3" totalsRowDxfId="2">
      <calculatedColumnFormula>SUM(B2:G2)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31D36F2-962C-46D5-943C-33E3FBD27734}" name="Tabla15" displayName="Tabla15" ref="A1:I20" totalsRowCount="1">
  <autoFilter ref="A1:I19" xr:uid="{231D36F2-962C-46D5-943C-33E3FBD27734}"/>
  <tableColumns count="9">
    <tableColumn id="1" xr3:uid="{03C6B85E-C84F-4A6C-839D-B9C7E4A70428}" name="CLASIFICACION"/>
    <tableColumn id="2" xr3:uid="{1133F34F-E644-493B-BADB-5D31CC073CF1}" name="CLASE"/>
    <tableColumn id="3" xr3:uid="{81C76754-C7C2-4C1C-A433-73C4B0FF45B9}" name="ENERO" totalsRowFunction="sum" totalsRowDxfId="10"/>
    <tableColumn id="4" xr3:uid="{09A551B0-6D80-4A84-9F22-AF8489F4AE2D}" name="FEBRERO" totalsRowFunction="sum" totalsRowDxfId="9"/>
    <tableColumn id="5" xr3:uid="{951E7F69-CF20-4E96-AA31-2070FE7D0447}" name="MARZO" totalsRowFunction="sum" totalsRowDxfId="8"/>
    <tableColumn id="6" xr3:uid="{6D605BFB-BC9B-46AC-858B-BB60A9BF1585}" name="ABRIL" totalsRowFunction="sum" totalsRowDxfId="7"/>
    <tableColumn id="7" xr3:uid="{2F7F38C3-86B8-43ED-8287-C85C825EEFB6}" name="MAYO" totalsRowFunction="sum" totalsRowDxfId="6"/>
    <tableColumn id="8" xr3:uid="{9C0DF59A-A3B1-4C77-B35D-5976C85E6C1F}" name="JUNIO" totalsRowFunction="sum" totalsRowDxfId="5"/>
    <tableColumn id="15" xr3:uid="{EA700443-A8C8-4C4D-86C7-8AB7A59DF49D}" name="SUBTOTAL" totalsRowFunction="sum" dataDxfId="11" totalsRowDxfId="4">
      <calculatedColumnFormula>+Tabla15[[#This Row],[JUNIO]]+Tabla15[[#This Row],[MAYO]]+Tabla15[[#This Row],[ABRIL]]+Tabla15[[#This Row],[MARZO]]+Tabla15[[#This Row],[FEBRERO]]+Tabla15[[#This Row],[ENERO]]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1B831B2-4DC6-4B91-B886-B038B050CE2A}" name="Tabla16" displayName="Tabla16" ref="A1:H11" totalsRowCount="1">
  <autoFilter ref="A1:H10" xr:uid="{B1B831B2-4DC6-4B91-B886-B038B050CE2A}"/>
  <tableColumns count="8">
    <tableColumn id="1" xr3:uid="{ABB9B050-C99C-47F1-8E57-0C67B791B26D}" name="CLASE"/>
    <tableColumn id="2" xr3:uid="{198B4B67-F5FE-4E2C-93B8-1CF54E564A50}" name="ENERO" totalsRowFunction="custom" totalsRowDxfId="18">
      <totalsRowFormula>SUM(B2:B10)</totalsRowFormula>
    </tableColumn>
    <tableColumn id="3" xr3:uid="{8599928D-8CCE-4C47-AFC9-715B73FB9FB8}" name="FEBRERO" totalsRowFunction="custom" totalsRowDxfId="17">
      <totalsRowFormula>SUM(C2:C10)</totalsRowFormula>
    </tableColumn>
    <tableColumn id="4" xr3:uid="{65C603A8-57B8-48AF-B1EB-026744CFDB8B}" name="MARZO" totalsRowFunction="custom" totalsRowDxfId="16">
      <totalsRowFormula>SUM(D2:D10)</totalsRowFormula>
    </tableColumn>
    <tableColumn id="5" xr3:uid="{3BA60DB9-50EE-4609-8A6F-C80D62C36FD9}" name="ABRIL" totalsRowFunction="custom" totalsRowDxfId="15">
      <totalsRowFormula>SUM(E2:E10)</totalsRowFormula>
    </tableColumn>
    <tableColumn id="6" xr3:uid="{E7207DAC-A884-4AA6-91EB-A8A2924C01B9}" name="MAYO" totalsRowFunction="custom" totalsRowDxfId="14">
      <totalsRowFormula>SUM(F2:F10)</totalsRowFormula>
    </tableColumn>
    <tableColumn id="7" xr3:uid="{724DCA9B-AF98-4F7C-8768-FB5B74B882A0}" name="JUNIO" totalsRowFunction="custom" totalsRowDxfId="13">
      <totalsRowFormula>SUM(G2:G10)</totalsRowFormula>
    </tableColumn>
    <tableColumn id="14" xr3:uid="{0BBEFF34-6126-4915-B9D8-1CEB31BB9B83}" name="SUBTOTAL" totalsRowFunction="custom" dataDxfId="19" totalsRowDxfId="12">
      <calculatedColumnFormula>+Tabla16[[#This Row],[JUNIO]]+Tabla16[[#This Row],[MAYO]]+Tabla16[[#This Row],[ABRIL]]+Tabla16[[#This Row],[MARZO]]+Tabla16[[#This Row],[FEBRERO]]+Tabla16[[#This Row],[ENERO]]</calculatedColumnFormula>
      <totalsRowFormula>SUM(H2:H10)</totalsRow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7347986-6322-4E62-A855-DC6917CC12FD}" name="Tabla14" displayName="Tabla14" ref="A1:N19" totalsRowShown="0">
  <autoFilter ref="A1:N19" xr:uid="{C7347986-6322-4E62-A855-DC6917CC12FD}"/>
  <tableColumns count="14">
    <tableColumn id="1" xr3:uid="{75B4FB29-F5E3-461C-A070-49F66149E605}" name="CLASIFICACION"/>
    <tableColumn id="2" xr3:uid="{818985F4-7C83-4ECD-A2EF-2222E53BC1A6}" name="CLASE"/>
    <tableColumn id="3" xr3:uid="{976EE169-9FF6-4613-9F7F-A913535464A5}" name="ENERO"/>
    <tableColumn id="4" xr3:uid="{F7A65FE4-410A-421D-BFAC-15B5415B4D0C}" name="FEBRERO"/>
    <tableColumn id="5" xr3:uid="{884920F2-0048-4BB7-BFF4-80EECD876C0F}" name="MARZO"/>
    <tableColumn id="6" xr3:uid="{C08889DD-AB4F-43E1-8D2C-F864388A93B3}" name="ABRIL"/>
    <tableColumn id="7" xr3:uid="{51C62395-5040-4FC1-9432-AE5E1B72F23F}" name="MAYO"/>
    <tableColumn id="8" xr3:uid="{D4433A86-3B4B-4DE9-AEAB-4382DA795511}" name="JUNIO"/>
    <tableColumn id="9" xr3:uid="{41BE6D43-AC69-4D6B-82A6-CB7EFDF8C636}" name="JULIO"/>
    <tableColumn id="10" xr3:uid="{C139F721-8AD5-4B18-99E7-00E2A6D432CC}" name="AGOSTO"/>
    <tableColumn id="11" xr3:uid="{000D612C-9BD9-42EE-9A36-E48AFF806003}" name="SEPTIEMPRE"/>
    <tableColumn id="12" xr3:uid="{E865CF15-2454-43FA-B035-96C349B39F20}" name="OCTUBRE"/>
    <tableColumn id="13" xr3:uid="{24DEF43F-9DCE-4D36-93F2-F73DBE42549A}" name="NOVIEMBRE"/>
    <tableColumn id="14" xr3:uid="{59D8B3D0-7834-4C43-80BB-B71FD4EBA8BC}" name="DICIEMBR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topLeftCell="A13" workbookViewId="0">
      <selection activeCell="M13" sqref="M13"/>
    </sheetView>
  </sheetViews>
  <sheetFormatPr baseColWidth="10" defaultRowHeight="15" x14ac:dyDescent="0.25"/>
  <cols>
    <col min="1" max="1" width="16.7109375" bestFit="1" customWidth="1"/>
    <col min="2" max="2" width="42.5703125" bestFit="1" customWidth="1"/>
    <col min="3" max="3" width="9.28515625" bestFit="1" customWidth="1"/>
    <col min="4" max="4" width="11.140625" bestFit="1" customWidth="1"/>
    <col min="5" max="5" width="10" bestFit="1" customWidth="1"/>
    <col min="6" max="6" width="8.28515625" bestFit="1" customWidth="1"/>
    <col min="7" max="7" width="9" bestFit="1" customWidth="1"/>
    <col min="8" max="8" width="8.85546875" bestFit="1" customWidth="1"/>
    <col min="9" max="9" width="12.42578125" bestFit="1" customWidth="1"/>
    <col min="10" max="10" width="10.85546875" bestFit="1" customWidth="1"/>
    <col min="11" max="11" width="14.140625" bestFit="1" customWidth="1"/>
    <col min="12" max="12" width="11.5703125" bestFit="1" customWidth="1"/>
    <col min="13" max="13" width="14.140625" bestFit="1" customWidth="1"/>
    <col min="14" max="14" width="13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39</v>
      </c>
    </row>
    <row r="2" spans="1:9" x14ac:dyDescent="0.25">
      <c r="A2" s="1" t="s">
        <v>14</v>
      </c>
      <c r="B2" s="1" t="s">
        <v>16</v>
      </c>
      <c r="C2">
        <v>0</v>
      </c>
      <c r="D2">
        <v>0</v>
      </c>
      <c r="E2">
        <v>0</v>
      </c>
      <c r="F2">
        <v>3</v>
      </c>
      <c r="G2">
        <v>1</v>
      </c>
      <c r="H2">
        <v>0</v>
      </c>
      <c r="I2">
        <f t="shared" ref="I2:I29" si="0">SUM(C2:H2)</f>
        <v>4</v>
      </c>
    </row>
    <row r="3" spans="1:9" x14ac:dyDescent="0.25">
      <c r="A3" s="1" t="s">
        <v>14</v>
      </c>
      <c r="B3" s="1" t="s">
        <v>17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f t="shared" si="0"/>
        <v>0</v>
      </c>
    </row>
    <row r="4" spans="1:9" x14ac:dyDescent="0.25">
      <c r="A4" s="1" t="s">
        <v>14</v>
      </c>
      <c r="B4" s="1" t="s">
        <v>18</v>
      </c>
      <c r="C4">
        <v>42</v>
      </c>
      <c r="D4">
        <v>17</v>
      </c>
      <c r="E4">
        <v>37</v>
      </c>
      <c r="F4">
        <v>41</v>
      </c>
      <c r="G4">
        <v>28</v>
      </c>
      <c r="H4">
        <v>30</v>
      </c>
      <c r="I4">
        <f t="shared" si="0"/>
        <v>195</v>
      </c>
    </row>
    <row r="5" spans="1:9" x14ac:dyDescent="0.25">
      <c r="A5" s="1" t="s">
        <v>14</v>
      </c>
      <c r="B5" s="1" t="s">
        <v>19</v>
      </c>
      <c r="C5">
        <v>1</v>
      </c>
      <c r="D5">
        <v>0</v>
      </c>
      <c r="E5">
        <v>0</v>
      </c>
      <c r="F5">
        <v>1</v>
      </c>
      <c r="G5">
        <v>20</v>
      </c>
      <c r="H5">
        <v>2</v>
      </c>
      <c r="I5">
        <f t="shared" si="0"/>
        <v>24</v>
      </c>
    </row>
    <row r="6" spans="1:9" x14ac:dyDescent="0.25">
      <c r="A6" s="1" t="s">
        <v>14</v>
      </c>
      <c r="B6" s="1" t="s">
        <v>20</v>
      </c>
      <c r="C6">
        <v>28</v>
      </c>
      <c r="D6">
        <v>21</v>
      </c>
      <c r="E6">
        <v>33</v>
      </c>
      <c r="F6">
        <v>44</v>
      </c>
      <c r="G6">
        <v>37</v>
      </c>
      <c r="H6">
        <v>51</v>
      </c>
      <c r="I6">
        <f t="shared" si="0"/>
        <v>214</v>
      </c>
    </row>
    <row r="7" spans="1:9" x14ac:dyDescent="0.25">
      <c r="A7" s="1" t="s">
        <v>14</v>
      </c>
      <c r="B7" s="1" t="s">
        <v>21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f t="shared" si="0"/>
        <v>0</v>
      </c>
    </row>
    <row r="8" spans="1:9" x14ac:dyDescent="0.25">
      <c r="A8" s="1" t="s">
        <v>14</v>
      </c>
      <c r="B8" s="1" t="s">
        <v>22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f t="shared" si="0"/>
        <v>0</v>
      </c>
    </row>
    <row r="9" spans="1:9" x14ac:dyDescent="0.25">
      <c r="A9" s="1" t="s">
        <v>14</v>
      </c>
      <c r="B9" s="1" t="s">
        <v>23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f t="shared" si="0"/>
        <v>0</v>
      </c>
    </row>
    <row r="10" spans="1:9" x14ac:dyDescent="0.25">
      <c r="A10" s="1" t="s">
        <v>14</v>
      </c>
      <c r="B10" s="1" t="s">
        <v>24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f t="shared" si="0"/>
        <v>0</v>
      </c>
    </row>
    <row r="11" spans="1:9" x14ac:dyDescent="0.25">
      <c r="A11" s="1" t="s">
        <v>14</v>
      </c>
      <c r="B11" s="1" t="s">
        <v>25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f t="shared" si="0"/>
        <v>0</v>
      </c>
    </row>
    <row r="12" spans="1:9" x14ac:dyDescent="0.25">
      <c r="A12" s="1" t="s">
        <v>14</v>
      </c>
      <c r="B12" s="1" t="s">
        <v>26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f t="shared" si="0"/>
        <v>0</v>
      </c>
    </row>
    <row r="13" spans="1:9" x14ac:dyDescent="0.25">
      <c r="A13" s="1" t="s">
        <v>14</v>
      </c>
      <c r="B13" s="1" t="s">
        <v>27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f t="shared" si="0"/>
        <v>0</v>
      </c>
    </row>
    <row r="14" spans="1:9" x14ac:dyDescent="0.25">
      <c r="A14" s="1" t="s">
        <v>14</v>
      </c>
      <c r="B14" s="1" t="s">
        <v>28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f t="shared" si="0"/>
        <v>0</v>
      </c>
    </row>
    <row r="15" spans="1:9" x14ac:dyDescent="0.25">
      <c r="A15" s="1" t="s">
        <v>14</v>
      </c>
      <c r="B15" s="1" t="s">
        <v>29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f t="shared" si="0"/>
        <v>0</v>
      </c>
    </row>
    <row r="16" spans="1:9" x14ac:dyDescent="0.25">
      <c r="A16" s="1" t="s">
        <v>15</v>
      </c>
      <c r="B16" s="1" t="s">
        <v>16</v>
      </c>
      <c r="C16">
        <v>12</v>
      </c>
      <c r="D16">
        <v>2</v>
      </c>
      <c r="E16">
        <v>1</v>
      </c>
      <c r="F16">
        <v>7</v>
      </c>
      <c r="G16">
        <v>4</v>
      </c>
      <c r="H16">
        <v>6</v>
      </c>
      <c r="I16">
        <f t="shared" si="0"/>
        <v>32</v>
      </c>
    </row>
    <row r="17" spans="1:9" x14ac:dyDescent="0.25">
      <c r="A17" s="1" t="s">
        <v>15</v>
      </c>
      <c r="B17" s="1" t="s">
        <v>17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f t="shared" si="0"/>
        <v>0</v>
      </c>
    </row>
    <row r="18" spans="1:9" x14ac:dyDescent="0.25">
      <c r="A18" s="1" t="s">
        <v>15</v>
      </c>
      <c r="B18" s="1" t="s">
        <v>18</v>
      </c>
      <c r="C18">
        <v>295</v>
      </c>
      <c r="D18">
        <v>53</v>
      </c>
      <c r="E18">
        <v>103</v>
      </c>
      <c r="F18">
        <v>111</v>
      </c>
      <c r="G18">
        <v>104</v>
      </c>
      <c r="H18">
        <v>107</v>
      </c>
      <c r="I18">
        <f t="shared" si="0"/>
        <v>773</v>
      </c>
    </row>
    <row r="19" spans="1:9" x14ac:dyDescent="0.25">
      <c r="A19" s="1" t="s">
        <v>15</v>
      </c>
      <c r="B19" s="1" t="s">
        <v>19</v>
      </c>
      <c r="C19">
        <v>27</v>
      </c>
      <c r="D19">
        <v>3</v>
      </c>
      <c r="E19">
        <v>10</v>
      </c>
      <c r="F19">
        <v>8</v>
      </c>
      <c r="G19">
        <v>2</v>
      </c>
      <c r="H19">
        <v>9</v>
      </c>
      <c r="I19">
        <f t="shared" si="0"/>
        <v>59</v>
      </c>
    </row>
    <row r="20" spans="1:9" x14ac:dyDescent="0.25">
      <c r="A20" s="1" t="s">
        <v>15</v>
      </c>
      <c r="B20" s="1" t="s">
        <v>20</v>
      </c>
      <c r="C20">
        <v>172</v>
      </c>
      <c r="D20">
        <v>27</v>
      </c>
      <c r="E20">
        <v>69</v>
      </c>
      <c r="F20">
        <v>92</v>
      </c>
      <c r="G20">
        <v>62</v>
      </c>
      <c r="H20">
        <v>64</v>
      </c>
      <c r="I20">
        <f t="shared" si="0"/>
        <v>486</v>
      </c>
    </row>
    <row r="21" spans="1:9" x14ac:dyDescent="0.25">
      <c r="A21" s="1" t="s">
        <v>15</v>
      </c>
      <c r="B21" s="1" t="s">
        <v>21</v>
      </c>
      <c r="C21">
        <v>1</v>
      </c>
      <c r="D21">
        <v>0</v>
      </c>
      <c r="E21">
        <v>0</v>
      </c>
      <c r="F21">
        <v>0</v>
      </c>
      <c r="G21">
        <v>0</v>
      </c>
      <c r="H21">
        <v>0</v>
      </c>
      <c r="I21">
        <f t="shared" si="0"/>
        <v>1</v>
      </c>
    </row>
    <row r="22" spans="1:9" x14ac:dyDescent="0.25">
      <c r="A22" s="1" t="s">
        <v>15</v>
      </c>
      <c r="B22" s="1" t="s">
        <v>22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f t="shared" si="0"/>
        <v>0</v>
      </c>
    </row>
    <row r="23" spans="1:9" x14ac:dyDescent="0.25">
      <c r="A23" s="1" t="s">
        <v>15</v>
      </c>
      <c r="B23" s="1" t="s">
        <v>23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f t="shared" si="0"/>
        <v>0</v>
      </c>
    </row>
    <row r="24" spans="1:9" x14ac:dyDescent="0.25">
      <c r="A24" s="1" t="s">
        <v>15</v>
      </c>
      <c r="B24" s="1" t="s">
        <v>24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f t="shared" si="0"/>
        <v>0</v>
      </c>
    </row>
    <row r="25" spans="1:9" x14ac:dyDescent="0.25">
      <c r="A25" s="1" t="s">
        <v>15</v>
      </c>
      <c r="B25" s="1" t="s">
        <v>25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f t="shared" si="0"/>
        <v>0</v>
      </c>
    </row>
    <row r="26" spans="1:9" x14ac:dyDescent="0.25">
      <c r="A26" s="1" t="s">
        <v>15</v>
      </c>
      <c r="B26" s="1" t="s">
        <v>26</v>
      </c>
      <c r="C26">
        <v>0</v>
      </c>
      <c r="D26">
        <v>0</v>
      </c>
      <c r="E26">
        <v>0</v>
      </c>
      <c r="F26">
        <v>5</v>
      </c>
      <c r="G26">
        <v>0</v>
      </c>
      <c r="H26">
        <v>1</v>
      </c>
      <c r="I26">
        <f t="shared" si="0"/>
        <v>6</v>
      </c>
    </row>
    <row r="27" spans="1:9" x14ac:dyDescent="0.25">
      <c r="A27" s="1" t="s">
        <v>15</v>
      </c>
      <c r="B27" s="1" t="s">
        <v>27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f t="shared" si="0"/>
        <v>0</v>
      </c>
    </row>
    <row r="28" spans="1:9" x14ac:dyDescent="0.25">
      <c r="A28" s="1" t="s">
        <v>15</v>
      </c>
      <c r="B28" s="1" t="s">
        <v>28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f t="shared" si="0"/>
        <v>0</v>
      </c>
    </row>
    <row r="29" spans="1:9" x14ac:dyDescent="0.25">
      <c r="A29" s="1" t="s">
        <v>15</v>
      </c>
      <c r="B29" s="1" t="s">
        <v>29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f t="shared" si="0"/>
        <v>0</v>
      </c>
    </row>
    <row r="30" spans="1:9" x14ac:dyDescent="0.25">
      <c r="I30" s="2">
        <f>SUBTOTAL(109,Tabla1[SUBTOTAL])</f>
        <v>1794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2CFC-BFF7-4C42-A8BE-DC566F610168}">
  <dimension ref="A1:H16"/>
  <sheetViews>
    <sheetView workbookViewId="0">
      <selection activeCell="N14" sqref="N14"/>
    </sheetView>
  </sheetViews>
  <sheetFormatPr baseColWidth="10" defaultRowHeight="15" x14ac:dyDescent="0.25"/>
  <cols>
    <col min="1" max="1" width="42.5703125" bestFit="1" customWidth="1"/>
    <col min="2" max="2" width="9.28515625" bestFit="1" customWidth="1"/>
    <col min="3" max="3" width="11.140625" bestFit="1" customWidth="1"/>
    <col min="4" max="4" width="10" bestFit="1" customWidth="1"/>
    <col min="5" max="5" width="8.28515625" bestFit="1" customWidth="1"/>
    <col min="6" max="6" width="9" bestFit="1" customWidth="1"/>
    <col min="7" max="7" width="8.85546875" bestFit="1" customWidth="1"/>
  </cols>
  <sheetData>
    <row r="1" spans="1:8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39</v>
      </c>
    </row>
    <row r="2" spans="1:8" x14ac:dyDescent="0.25">
      <c r="A2" s="1" t="s">
        <v>16</v>
      </c>
      <c r="B2">
        <v>1</v>
      </c>
      <c r="C2">
        <v>2</v>
      </c>
      <c r="D2">
        <v>4</v>
      </c>
      <c r="E2">
        <v>3</v>
      </c>
      <c r="F2">
        <v>9</v>
      </c>
      <c r="G2">
        <v>4</v>
      </c>
      <c r="H2">
        <f t="shared" ref="H2:H15" si="0">SUM(B2:G2)</f>
        <v>23</v>
      </c>
    </row>
    <row r="3" spans="1:8" x14ac:dyDescent="0.25">
      <c r="A3" s="1" t="s">
        <v>17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f t="shared" si="0"/>
        <v>0</v>
      </c>
    </row>
    <row r="4" spans="1:8" x14ac:dyDescent="0.25">
      <c r="A4" s="1" t="s">
        <v>18</v>
      </c>
      <c r="B4">
        <v>128</v>
      </c>
      <c r="C4">
        <v>138</v>
      </c>
      <c r="D4">
        <v>112</v>
      </c>
      <c r="E4">
        <v>158</v>
      </c>
      <c r="F4">
        <v>191</v>
      </c>
      <c r="G4">
        <v>144</v>
      </c>
      <c r="H4">
        <f t="shared" si="0"/>
        <v>871</v>
      </c>
    </row>
    <row r="5" spans="1:8" x14ac:dyDescent="0.25">
      <c r="A5" s="1" t="s">
        <v>19</v>
      </c>
      <c r="B5">
        <v>4</v>
      </c>
      <c r="C5">
        <v>13</v>
      </c>
      <c r="D5">
        <v>15</v>
      </c>
      <c r="E5">
        <v>10</v>
      </c>
      <c r="F5">
        <v>15</v>
      </c>
      <c r="G5">
        <v>9</v>
      </c>
      <c r="H5">
        <f t="shared" si="0"/>
        <v>66</v>
      </c>
    </row>
    <row r="6" spans="1:8" x14ac:dyDescent="0.25">
      <c r="A6" s="1" t="s">
        <v>20</v>
      </c>
      <c r="B6">
        <v>70</v>
      </c>
      <c r="C6">
        <v>58</v>
      </c>
      <c r="D6">
        <v>75</v>
      </c>
      <c r="E6">
        <v>84</v>
      </c>
      <c r="F6">
        <v>104</v>
      </c>
      <c r="G6">
        <v>79</v>
      </c>
      <c r="H6">
        <f t="shared" si="0"/>
        <v>470</v>
      </c>
    </row>
    <row r="7" spans="1:8" x14ac:dyDescent="0.25">
      <c r="A7" s="1" t="s">
        <v>21</v>
      </c>
      <c r="B7">
        <v>0</v>
      </c>
      <c r="C7">
        <v>0</v>
      </c>
      <c r="D7">
        <v>0</v>
      </c>
      <c r="E7">
        <v>0</v>
      </c>
      <c r="F7">
        <v>1</v>
      </c>
      <c r="G7">
        <v>0</v>
      </c>
      <c r="H7">
        <f t="shared" si="0"/>
        <v>1</v>
      </c>
    </row>
    <row r="8" spans="1:8" x14ac:dyDescent="0.25">
      <c r="A8" s="1" t="s">
        <v>22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f t="shared" si="0"/>
        <v>0</v>
      </c>
    </row>
    <row r="9" spans="1:8" x14ac:dyDescent="0.25">
      <c r="A9" s="1" t="s">
        <v>23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f t="shared" si="0"/>
        <v>0</v>
      </c>
    </row>
    <row r="10" spans="1:8" x14ac:dyDescent="0.25">
      <c r="A10" s="1" t="s">
        <v>24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f t="shared" si="0"/>
        <v>0</v>
      </c>
    </row>
    <row r="11" spans="1:8" x14ac:dyDescent="0.25">
      <c r="A11" s="1" t="s">
        <v>25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f t="shared" si="0"/>
        <v>0</v>
      </c>
    </row>
    <row r="12" spans="1:8" x14ac:dyDescent="0.25">
      <c r="A12" s="1" t="s">
        <v>26</v>
      </c>
      <c r="B12">
        <v>1</v>
      </c>
      <c r="C12">
        <v>0</v>
      </c>
      <c r="D12">
        <v>1</v>
      </c>
      <c r="E12">
        <v>2</v>
      </c>
      <c r="F12">
        <v>3</v>
      </c>
      <c r="G12">
        <v>1</v>
      </c>
      <c r="H12">
        <f t="shared" si="0"/>
        <v>8</v>
      </c>
    </row>
    <row r="13" spans="1:8" x14ac:dyDescent="0.25">
      <c r="A13" s="1" t="s">
        <v>27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f t="shared" si="0"/>
        <v>0</v>
      </c>
    </row>
    <row r="14" spans="1:8" x14ac:dyDescent="0.25">
      <c r="A14" s="1" t="s">
        <v>28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f t="shared" si="0"/>
        <v>0</v>
      </c>
    </row>
    <row r="15" spans="1:8" x14ac:dyDescent="0.25">
      <c r="A15" s="1" t="s">
        <v>29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f t="shared" si="0"/>
        <v>0</v>
      </c>
    </row>
    <row r="16" spans="1:8" x14ac:dyDescent="0.25">
      <c r="H16" s="2">
        <f>SUBTOTAL(109,Tabla13[SUBTOTAL])</f>
        <v>1439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17BD6-99AA-49CF-AFE5-F6D0E27F362B}">
  <dimension ref="A1:I20"/>
  <sheetViews>
    <sheetView workbookViewId="0">
      <selection activeCell="P20" sqref="P20"/>
    </sheetView>
  </sheetViews>
  <sheetFormatPr baseColWidth="10" defaultRowHeight="15" x14ac:dyDescent="0.25"/>
  <cols>
    <col min="1" max="1" width="16.7109375" bestFit="1" customWidth="1"/>
    <col min="2" max="2" width="30" bestFit="1" customWidth="1"/>
    <col min="3" max="3" width="9.28515625" bestFit="1" customWidth="1"/>
    <col min="4" max="4" width="11.140625" bestFit="1" customWidth="1"/>
    <col min="5" max="5" width="10" bestFit="1" customWidth="1"/>
    <col min="6" max="6" width="8.28515625" bestFit="1" customWidth="1"/>
    <col min="7" max="7" width="9" bestFit="1" customWidth="1"/>
    <col min="8" max="8" width="8.8554687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39</v>
      </c>
    </row>
    <row r="2" spans="1:9" x14ac:dyDescent="0.25">
      <c r="A2" s="1" t="s">
        <v>14</v>
      </c>
      <c r="B2" s="1" t="s">
        <v>30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f>+Tabla15[[#This Row],[JUNIO]]+Tabla15[[#This Row],[MAYO]]+Tabla15[[#This Row],[ABRIL]]+Tabla15[[#This Row],[MARZO]]+Tabla15[[#This Row],[FEBRERO]]+Tabla15[[#This Row],[ENERO]]</f>
        <v>0</v>
      </c>
    </row>
    <row r="3" spans="1:9" x14ac:dyDescent="0.25">
      <c r="A3" s="1" t="s">
        <v>14</v>
      </c>
      <c r="B3" s="1" t="s">
        <v>31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f>+Tabla15[[#This Row],[JUNIO]]+Tabla15[[#This Row],[MAYO]]+Tabla15[[#This Row],[ABRIL]]+Tabla15[[#This Row],[MARZO]]+Tabla15[[#This Row],[FEBRERO]]+Tabla15[[#This Row],[ENERO]]</f>
        <v>0</v>
      </c>
    </row>
    <row r="4" spans="1:9" x14ac:dyDescent="0.25">
      <c r="A4" s="1" t="s">
        <v>14</v>
      </c>
      <c r="B4" s="1" t="s">
        <v>32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f>+Tabla15[[#This Row],[JUNIO]]+Tabla15[[#This Row],[MAYO]]+Tabla15[[#This Row],[ABRIL]]+Tabla15[[#This Row],[MARZO]]+Tabla15[[#This Row],[FEBRERO]]+Tabla15[[#This Row],[ENERO]]</f>
        <v>0</v>
      </c>
    </row>
    <row r="5" spans="1:9" x14ac:dyDescent="0.25">
      <c r="A5" s="1" t="s">
        <v>14</v>
      </c>
      <c r="B5" s="1" t="s">
        <v>33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f>+Tabla15[[#This Row],[JUNIO]]+Tabla15[[#This Row],[MAYO]]+Tabla15[[#This Row],[ABRIL]]+Tabla15[[#This Row],[MARZO]]+Tabla15[[#This Row],[FEBRERO]]+Tabla15[[#This Row],[ENERO]]</f>
        <v>0</v>
      </c>
    </row>
    <row r="6" spans="1:9" x14ac:dyDescent="0.25">
      <c r="A6" s="1" t="s">
        <v>14</v>
      </c>
      <c r="B6" s="1" t="s">
        <v>34</v>
      </c>
      <c r="C6">
        <v>93</v>
      </c>
      <c r="D6">
        <v>60</v>
      </c>
      <c r="E6">
        <v>109</v>
      </c>
      <c r="F6">
        <v>142</v>
      </c>
      <c r="G6">
        <v>115</v>
      </c>
      <c r="H6">
        <v>117</v>
      </c>
      <c r="I6">
        <f>+Tabla15[[#This Row],[JUNIO]]+Tabla15[[#This Row],[MAYO]]+Tabla15[[#This Row],[ABRIL]]+Tabla15[[#This Row],[MARZO]]+Tabla15[[#This Row],[FEBRERO]]+Tabla15[[#This Row],[ENERO]]</f>
        <v>636</v>
      </c>
    </row>
    <row r="7" spans="1:9" x14ac:dyDescent="0.25">
      <c r="A7" s="1" t="s">
        <v>14</v>
      </c>
      <c r="B7" s="1" t="s">
        <v>35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f>+Tabla15[[#This Row],[JUNIO]]+Tabla15[[#This Row],[MAYO]]+Tabla15[[#This Row],[ABRIL]]+Tabla15[[#This Row],[MARZO]]+Tabla15[[#This Row],[FEBRERO]]+Tabla15[[#This Row],[ENERO]]</f>
        <v>0</v>
      </c>
    </row>
    <row r="8" spans="1:9" x14ac:dyDescent="0.25">
      <c r="A8" s="1" t="s">
        <v>14</v>
      </c>
      <c r="B8" s="1" t="s">
        <v>36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f>+Tabla15[[#This Row],[JUNIO]]+Tabla15[[#This Row],[MAYO]]+Tabla15[[#This Row],[ABRIL]]+Tabla15[[#This Row],[MARZO]]+Tabla15[[#This Row],[FEBRERO]]+Tabla15[[#This Row],[ENERO]]</f>
        <v>0</v>
      </c>
    </row>
    <row r="9" spans="1:9" x14ac:dyDescent="0.25">
      <c r="A9" s="1" t="s">
        <v>14</v>
      </c>
      <c r="B9" s="1" t="s">
        <v>37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f>+Tabla15[[#This Row],[JUNIO]]+Tabla15[[#This Row],[MAYO]]+Tabla15[[#This Row],[ABRIL]]+Tabla15[[#This Row],[MARZO]]+Tabla15[[#This Row],[FEBRERO]]+Tabla15[[#This Row],[ENERO]]</f>
        <v>0</v>
      </c>
    </row>
    <row r="10" spans="1:9" x14ac:dyDescent="0.25">
      <c r="A10" s="1" t="s">
        <v>14</v>
      </c>
      <c r="B10" s="1" t="s">
        <v>38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f>+Tabla15[[#This Row],[JUNIO]]+Tabla15[[#This Row],[MAYO]]+Tabla15[[#This Row],[ABRIL]]+Tabla15[[#This Row],[MARZO]]+Tabla15[[#This Row],[FEBRERO]]+Tabla15[[#This Row],[ENERO]]</f>
        <v>0</v>
      </c>
    </row>
    <row r="11" spans="1:9" x14ac:dyDescent="0.25">
      <c r="A11" s="1" t="s">
        <v>15</v>
      </c>
      <c r="B11" s="1" t="s">
        <v>30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f>+Tabla15[[#This Row],[JUNIO]]+Tabla15[[#This Row],[MAYO]]+Tabla15[[#This Row],[ABRIL]]+Tabla15[[#This Row],[MARZO]]+Tabla15[[#This Row],[FEBRERO]]+Tabla15[[#This Row],[ENERO]]</f>
        <v>0</v>
      </c>
    </row>
    <row r="12" spans="1:9" x14ac:dyDescent="0.25">
      <c r="A12" s="1" t="s">
        <v>15</v>
      </c>
      <c r="B12" s="1" t="s">
        <v>31</v>
      </c>
      <c r="C12">
        <v>1</v>
      </c>
      <c r="D12">
        <v>1</v>
      </c>
      <c r="E12">
        <v>1</v>
      </c>
      <c r="F12">
        <v>0</v>
      </c>
      <c r="G12">
        <v>1</v>
      </c>
      <c r="H12">
        <v>0</v>
      </c>
      <c r="I12">
        <f>+Tabla15[[#This Row],[JUNIO]]+Tabla15[[#This Row],[MAYO]]+Tabla15[[#This Row],[ABRIL]]+Tabla15[[#This Row],[MARZO]]+Tabla15[[#This Row],[FEBRERO]]+Tabla15[[#This Row],[ENERO]]</f>
        <v>4</v>
      </c>
    </row>
    <row r="13" spans="1:9" x14ac:dyDescent="0.25">
      <c r="A13" s="1" t="s">
        <v>15</v>
      </c>
      <c r="B13" s="1" t="s">
        <v>32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f>+Tabla15[[#This Row],[JUNIO]]+Tabla15[[#This Row],[MAYO]]+Tabla15[[#This Row],[ABRIL]]+Tabla15[[#This Row],[MARZO]]+Tabla15[[#This Row],[FEBRERO]]+Tabla15[[#This Row],[ENERO]]</f>
        <v>0</v>
      </c>
    </row>
    <row r="14" spans="1:9" x14ac:dyDescent="0.25">
      <c r="A14" s="1" t="s">
        <v>15</v>
      </c>
      <c r="B14" s="1" t="s">
        <v>33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f>+Tabla15[[#This Row],[JUNIO]]+Tabla15[[#This Row],[MAYO]]+Tabla15[[#This Row],[ABRIL]]+Tabla15[[#This Row],[MARZO]]+Tabla15[[#This Row],[FEBRERO]]+Tabla15[[#This Row],[ENERO]]</f>
        <v>0</v>
      </c>
    </row>
    <row r="15" spans="1:9" x14ac:dyDescent="0.25">
      <c r="A15" s="1" t="s">
        <v>15</v>
      </c>
      <c r="B15" s="1" t="s">
        <v>34</v>
      </c>
      <c r="C15">
        <v>362</v>
      </c>
      <c r="D15">
        <v>44</v>
      </c>
      <c r="E15">
        <v>95</v>
      </c>
      <c r="F15">
        <v>97</v>
      </c>
      <c r="G15">
        <v>69</v>
      </c>
      <c r="H15">
        <v>51</v>
      </c>
      <c r="I15">
        <f>+Tabla15[[#This Row],[JUNIO]]+Tabla15[[#This Row],[MAYO]]+Tabla15[[#This Row],[ABRIL]]+Tabla15[[#This Row],[MARZO]]+Tabla15[[#This Row],[FEBRERO]]+Tabla15[[#This Row],[ENERO]]</f>
        <v>718</v>
      </c>
    </row>
    <row r="16" spans="1:9" x14ac:dyDescent="0.25">
      <c r="A16" s="1" t="s">
        <v>15</v>
      </c>
      <c r="B16" s="1" t="s">
        <v>35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f>+Tabla15[[#This Row],[JUNIO]]+Tabla15[[#This Row],[MAYO]]+Tabla15[[#This Row],[ABRIL]]+Tabla15[[#This Row],[MARZO]]+Tabla15[[#This Row],[FEBRERO]]+Tabla15[[#This Row],[ENERO]]</f>
        <v>0</v>
      </c>
    </row>
    <row r="17" spans="1:9" x14ac:dyDescent="0.25">
      <c r="A17" s="1" t="s">
        <v>15</v>
      </c>
      <c r="B17" s="1" t="s">
        <v>36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f>+Tabla15[[#This Row],[JUNIO]]+Tabla15[[#This Row],[MAYO]]+Tabla15[[#This Row],[ABRIL]]+Tabla15[[#This Row],[MARZO]]+Tabla15[[#This Row],[FEBRERO]]+Tabla15[[#This Row],[ENERO]]</f>
        <v>0</v>
      </c>
    </row>
    <row r="18" spans="1:9" x14ac:dyDescent="0.25">
      <c r="A18" s="1" t="s">
        <v>15</v>
      </c>
      <c r="B18" s="1" t="s">
        <v>37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f>+Tabla15[[#This Row],[JUNIO]]+Tabla15[[#This Row],[MAYO]]+Tabla15[[#This Row],[ABRIL]]+Tabla15[[#This Row],[MARZO]]+Tabla15[[#This Row],[FEBRERO]]+Tabla15[[#This Row],[ENERO]]</f>
        <v>0</v>
      </c>
    </row>
    <row r="19" spans="1:9" x14ac:dyDescent="0.25">
      <c r="A19" s="1" t="s">
        <v>15</v>
      </c>
      <c r="B19" s="1" t="s">
        <v>38</v>
      </c>
      <c r="C19">
        <v>0</v>
      </c>
      <c r="D19">
        <v>0</v>
      </c>
      <c r="E19">
        <v>1</v>
      </c>
      <c r="F19">
        <v>0</v>
      </c>
      <c r="G19">
        <v>0</v>
      </c>
      <c r="H19">
        <v>0</v>
      </c>
      <c r="I19">
        <f>+Tabla15[[#This Row],[JUNIO]]+Tabla15[[#This Row],[MAYO]]+Tabla15[[#This Row],[ABRIL]]+Tabla15[[#This Row],[MARZO]]+Tabla15[[#This Row],[FEBRERO]]+Tabla15[[#This Row],[ENERO]]</f>
        <v>1</v>
      </c>
    </row>
    <row r="20" spans="1:9" x14ac:dyDescent="0.25">
      <c r="C20" s="2">
        <f>SUBTOTAL(109,Tabla15[ENERO])</f>
        <v>456</v>
      </c>
      <c r="D20" s="2">
        <f>SUBTOTAL(109,Tabla15[FEBRERO])</f>
        <v>105</v>
      </c>
      <c r="E20" s="2">
        <f>SUBTOTAL(109,Tabla15[MARZO])</f>
        <v>206</v>
      </c>
      <c r="F20" s="2">
        <f>SUBTOTAL(109,Tabla15[ABRIL])</f>
        <v>239</v>
      </c>
      <c r="G20" s="2">
        <f>SUBTOTAL(109,Tabla15[MAYO])</f>
        <v>185</v>
      </c>
      <c r="H20" s="2">
        <f>SUBTOTAL(109,Tabla15[JUNIO])</f>
        <v>168</v>
      </c>
      <c r="I20" s="2">
        <f>SUBTOTAL(109,Tabla15[SUBTOTAL])</f>
        <v>1359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ECD03-D4F2-44B8-B373-42D378C47F72}">
  <dimension ref="A1:H11"/>
  <sheetViews>
    <sheetView workbookViewId="0">
      <selection activeCell="H18" sqref="H18"/>
    </sheetView>
  </sheetViews>
  <sheetFormatPr baseColWidth="10" defaultRowHeight="15" x14ac:dyDescent="0.25"/>
  <cols>
    <col min="1" max="1" width="30" bestFit="1" customWidth="1"/>
    <col min="2" max="2" width="9.28515625" bestFit="1" customWidth="1"/>
    <col min="3" max="3" width="11.140625" bestFit="1" customWidth="1"/>
    <col min="4" max="4" width="10" bestFit="1" customWidth="1"/>
    <col min="5" max="5" width="8.28515625" bestFit="1" customWidth="1"/>
    <col min="6" max="6" width="9" bestFit="1" customWidth="1"/>
    <col min="7" max="7" width="8.85546875" bestFit="1" customWidth="1"/>
  </cols>
  <sheetData>
    <row r="1" spans="1:8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39</v>
      </c>
    </row>
    <row r="2" spans="1:8" x14ac:dyDescent="0.25">
      <c r="A2" s="1" t="s">
        <v>30</v>
      </c>
      <c r="B2">
        <v>4</v>
      </c>
      <c r="C2">
        <v>1</v>
      </c>
      <c r="D2">
        <v>1</v>
      </c>
      <c r="E2">
        <v>2</v>
      </c>
      <c r="F2">
        <v>1</v>
      </c>
      <c r="G2">
        <v>0</v>
      </c>
      <c r="H2">
        <f>+Tabla16[[#This Row],[JUNIO]]+Tabla16[[#This Row],[MAYO]]+Tabla16[[#This Row],[ABRIL]]+Tabla16[[#This Row],[MARZO]]+Tabla16[[#This Row],[FEBRERO]]+Tabla16[[#This Row],[ENERO]]</f>
        <v>9</v>
      </c>
    </row>
    <row r="3" spans="1:8" x14ac:dyDescent="0.25">
      <c r="A3" s="1" t="s">
        <v>31</v>
      </c>
      <c r="B3">
        <v>1</v>
      </c>
      <c r="C3">
        <v>0</v>
      </c>
      <c r="D3">
        <v>0</v>
      </c>
      <c r="E3">
        <v>0</v>
      </c>
      <c r="F3">
        <v>1</v>
      </c>
      <c r="G3">
        <v>0</v>
      </c>
      <c r="H3">
        <f>+Tabla16[[#This Row],[JUNIO]]+Tabla16[[#This Row],[MAYO]]+Tabla16[[#This Row],[ABRIL]]+Tabla16[[#This Row],[MARZO]]+Tabla16[[#This Row],[FEBRERO]]+Tabla16[[#This Row],[ENERO]]</f>
        <v>2</v>
      </c>
    </row>
    <row r="4" spans="1:8" x14ac:dyDescent="0.25">
      <c r="A4" s="1" t="s">
        <v>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f>+Tabla16[[#This Row],[JUNIO]]+Tabla16[[#This Row],[MAYO]]+Tabla16[[#This Row],[ABRIL]]+Tabla16[[#This Row],[MARZO]]+Tabla16[[#This Row],[FEBRERO]]+Tabla16[[#This Row],[ENERO]]</f>
        <v>0</v>
      </c>
    </row>
    <row r="5" spans="1:8" x14ac:dyDescent="0.25">
      <c r="A5" s="1" t="s">
        <v>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f>+Tabla16[[#This Row],[JUNIO]]+Tabla16[[#This Row],[MAYO]]+Tabla16[[#This Row],[ABRIL]]+Tabla16[[#This Row],[MARZO]]+Tabla16[[#This Row],[FEBRERO]]+Tabla16[[#This Row],[ENERO]]</f>
        <v>0</v>
      </c>
    </row>
    <row r="6" spans="1:8" x14ac:dyDescent="0.25">
      <c r="A6" s="1" t="s">
        <v>34</v>
      </c>
      <c r="B6">
        <v>84</v>
      </c>
      <c r="C6">
        <v>79</v>
      </c>
      <c r="D6">
        <v>94</v>
      </c>
      <c r="E6">
        <v>108</v>
      </c>
      <c r="F6">
        <v>95</v>
      </c>
      <c r="G6">
        <v>69</v>
      </c>
      <c r="H6">
        <f>+Tabla16[[#This Row],[JUNIO]]+Tabla16[[#This Row],[MAYO]]+Tabla16[[#This Row],[ABRIL]]+Tabla16[[#This Row],[MARZO]]+Tabla16[[#This Row],[FEBRERO]]+Tabla16[[#This Row],[ENERO]]</f>
        <v>529</v>
      </c>
    </row>
    <row r="7" spans="1:8" x14ac:dyDescent="0.25">
      <c r="A7" s="1" t="s">
        <v>35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f>+Tabla16[[#This Row],[JUNIO]]+Tabla16[[#This Row],[MAYO]]+Tabla16[[#This Row],[ABRIL]]+Tabla16[[#This Row],[MARZO]]+Tabla16[[#This Row],[FEBRERO]]+Tabla16[[#This Row],[ENERO]]</f>
        <v>0</v>
      </c>
    </row>
    <row r="8" spans="1:8" x14ac:dyDescent="0.25">
      <c r="A8" s="1" t="s">
        <v>36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f>+Tabla16[[#This Row],[JUNIO]]+Tabla16[[#This Row],[MAYO]]+Tabla16[[#This Row],[ABRIL]]+Tabla16[[#This Row],[MARZO]]+Tabla16[[#This Row],[FEBRERO]]+Tabla16[[#This Row],[ENERO]]</f>
        <v>0</v>
      </c>
    </row>
    <row r="9" spans="1:8" x14ac:dyDescent="0.25">
      <c r="A9" s="1" t="s">
        <v>37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f>+Tabla16[[#This Row],[JUNIO]]+Tabla16[[#This Row],[MAYO]]+Tabla16[[#This Row],[ABRIL]]+Tabla16[[#This Row],[MARZO]]+Tabla16[[#This Row],[FEBRERO]]+Tabla16[[#This Row],[ENERO]]</f>
        <v>0</v>
      </c>
    </row>
    <row r="10" spans="1:8" x14ac:dyDescent="0.25">
      <c r="A10" s="1" t="s">
        <v>38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f>+Tabla16[[#This Row],[JUNIO]]+Tabla16[[#This Row],[MAYO]]+Tabla16[[#This Row],[ABRIL]]+Tabla16[[#This Row],[MARZO]]+Tabla16[[#This Row],[FEBRERO]]+Tabla16[[#This Row],[ENERO]]</f>
        <v>0</v>
      </c>
    </row>
    <row r="11" spans="1:8" x14ac:dyDescent="0.25">
      <c r="B11" s="2">
        <f t="shared" ref="B11:G11" si="0">SUM(B2:B10)</f>
        <v>89</v>
      </c>
      <c r="C11" s="2">
        <f t="shared" si="0"/>
        <v>80</v>
      </c>
      <c r="D11" s="2">
        <f t="shared" si="0"/>
        <v>95</v>
      </c>
      <c r="E11" s="2">
        <f t="shared" si="0"/>
        <v>110</v>
      </c>
      <c r="F11" s="2">
        <f t="shared" si="0"/>
        <v>97</v>
      </c>
      <c r="G11" s="2">
        <f t="shared" si="0"/>
        <v>69</v>
      </c>
      <c r="H11" s="2">
        <f>SUM(H2:H10)</f>
        <v>540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D346A-954F-45B9-A490-9B3B794C9C8D}">
  <dimension ref="A1:N19"/>
  <sheetViews>
    <sheetView workbookViewId="0">
      <selection sqref="A1:XFD1048576"/>
    </sheetView>
  </sheetViews>
  <sheetFormatPr baseColWidth="10" defaultRowHeight="15" x14ac:dyDescent="0.25"/>
  <cols>
    <col min="1" max="1" width="16.7109375" bestFit="1" customWidth="1"/>
    <col min="2" max="2" width="30" bestFit="1" customWidth="1"/>
    <col min="3" max="3" width="9.28515625" bestFit="1" customWidth="1"/>
    <col min="4" max="4" width="11.140625" bestFit="1" customWidth="1"/>
    <col min="5" max="5" width="10" bestFit="1" customWidth="1"/>
    <col min="6" max="6" width="8.28515625" bestFit="1" customWidth="1"/>
    <col min="7" max="7" width="9" bestFit="1" customWidth="1"/>
    <col min="8" max="8" width="8.85546875" bestFit="1" customWidth="1"/>
    <col min="9" max="9" width="8.28515625" bestFit="1" customWidth="1"/>
    <col min="10" max="10" width="10.85546875" bestFit="1" customWidth="1"/>
    <col min="11" max="11" width="14.140625" bestFit="1" customWidth="1"/>
    <col min="12" max="12" width="11.5703125" bestFit="1" customWidth="1"/>
    <col min="13" max="13" width="14.140625" bestFit="1" customWidth="1"/>
    <col min="14" max="14" width="13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s="1" t="s">
        <v>14</v>
      </c>
      <c r="B2" s="1" t="s">
        <v>30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</row>
    <row r="3" spans="1:14" x14ac:dyDescent="0.25">
      <c r="A3" s="1" t="s">
        <v>14</v>
      </c>
      <c r="B3" s="1" t="s">
        <v>31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1</v>
      </c>
      <c r="K3">
        <v>0</v>
      </c>
      <c r="L3">
        <v>0</v>
      </c>
      <c r="M3">
        <v>0</v>
      </c>
      <c r="N3">
        <v>0</v>
      </c>
    </row>
    <row r="4" spans="1:14" x14ac:dyDescent="0.25">
      <c r="A4" s="1" t="s">
        <v>14</v>
      </c>
      <c r="B4" s="1" t="s">
        <v>32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</row>
    <row r="5" spans="1:14" x14ac:dyDescent="0.25">
      <c r="A5" s="1" t="s">
        <v>14</v>
      </c>
      <c r="B5" s="1" t="s">
        <v>33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</row>
    <row r="6" spans="1:14" x14ac:dyDescent="0.25">
      <c r="A6" s="1" t="s">
        <v>14</v>
      </c>
      <c r="B6" s="1" t="s">
        <v>34</v>
      </c>
      <c r="C6">
        <v>93</v>
      </c>
      <c r="D6">
        <v>60</v>
      </c>
      <c r="E6">
        <v>109</v>
      </c>
      <c r="F6">
        <v>142</v>
      </c>
      <c r="G6">
        <v>115</v>
      </c>
      <c r="H6">
        <v>117</v>
      </c>
      <c r="I6">
        <v>51</v>
      </c>
      <c r="J6">
        <v>223</v>
      </c>
      <c r="K6">
        <v>162</v>
      </c>
      <c r="L6">
        <v>68</v>
      </c>
      <c r="M6">
        <v>0</v>
      </c>
      <c r="N6">
        <v>0</v>
      </c>
    </row>
    <row r="7" spans="1:14" x14ac:dyDescent="0.25">
      <c r="A7" s="1" t="s">
        <v>14</v>
      </c>
      <c r="B7" s="1" t="s">
        <v>35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</row>
    <row r="8" spans="1:14" x14ac:dyDescent="0.25">
      <c r="A8" s="1" t="s">
        <v>14</v>
      </c>
      <c r="B8" s="1" t="s">
        <v>36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</row>
    <row r="9" spans="1:14" x14ac:dyDescent="0.25">
      <c r="A9" s="1" t="s">
        <v>14</v>
      </c>
      <c r="B9" s="1" t="s">
        <v>37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</row>
    <row r="10" spans="1:14" x14ac:dyDescent="0.25">
      <c r="A10" s="1" t="s">
        <v>14</v>
      </c>
      <c r="B10" s="1" t="s">
        <v>38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</row>
    <row r="11" spans="1:14" x14ac:dyDescent="0.25">
      <c r="A11" s="1" t="s">
        <v>15</v>
      </c>
      <c r="B11" s="1" t="s">
        <v>30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</row>
    <row r="12" spans="1:14" x14ac:dyDescent="0.25">
      <c r="A12" s="1" t="s">
        <v>15</v>
      </c>
      <c r="B12" s="1" t="s">
        <v>31</v>
      </c>
      <c r="C12">
        <v>1</v>
      </c>
      <c r="D12">
        <v>1</v>
      </c>
      <c r="E12">
        <v>1</v>
      </c>
      <c r="F12">
        <v>0</v>
      </c>
      <c r="G12">
        <v>1</v>
      </c>
      <c r="H12">
        <v>0</v>
      </c>
      <c r="I12">
        <v>0</v>
      </c>
      <c r="J12">
        <v>1</v>
      </c>
      <c r="K12">
        <v>2</v>
      </c>
      <c r="L12">
        <v>0</v>
      </c>
      <c r="M12">
        <v>0</v>
      </c>
      <c r="N12">
        <v>0</v>
      </c>
    </row>
    <row r="13" spans="1:14" x14ac:dyDescent="0.25">
      <c r="A13" s="1" t="s">
        <v>15</v>
      </c>
      <c r="B13" s="1" t="s">
        <v>32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</row>
    <row r="14" spans="1:14" x14ac:dyDescent="0.25">
      <c r="A14" s="1" t="s">
        <v>15</v>
      </c>
      <c r="B14" s="1" t="s">
        <v>33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</row>
    <row r="15" spans="1:14" x14ac:dyDescent="0.25">
      <c r="A15" s="1" t="s">
        <v>15</v>
      </c>
      <c r="B15" s="1" t="s">
        <v>34</v>
      </c>
      <c r="C15">
        <v>362</v>
      </c>
      <c r="D15">
        <v>44</v>
      </c>
      <c r="E15">
        <v>95</v>
      </c>
      <c r="F15">
        <v>97</v>
      </c>
      <c r="G15">
        <v>69</v>
      </c>
      <c r="H15">
        <v>51</v>
      </c>
      <c r="I15">
        <v>26</v>
      </c>
      <c r="J15">
        <v>100</v>
      </c>
      <c r="K15">
        <v>75</v>
      </c>
      <c r="L15">
        <v>23</v>
      </c>
      <c r="M15">
        <v>0</v>
      </c>
      <c r="N15">
        <v>0</v>
      </c>
    </row>
    <row r="16" spans="1:14" x14ac:dyDescent="0.25">
      <c r="A16" s="1" t="s">
        <v>15</v>
      </c>
      <c r="B16" s="1" t="s">
        <v>35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</row>
    <row r="17" spans="1:14" x14ac:dyDescent="0.25">
      <c r="A17" s="1" t="s">
        <v>15</v>
      </c>
      <c r="B17" s="1" t="s">
        <v>36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</row>
    <row r="18" spans="1:14" x14ac:dyDescent="0.25">
      <c r="A18" s="1" t="s">
        <v>15</v>
      </c>
      <c r="B18" s="1" t="s">
        <v>37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</row>
    <row r="19" spans="1:14" x14ac:dyDescent="0.25">
      <c r="A19" s="1" t="s">
        <v>15</v>
      </c>
      <c r="B19" s="1" t="s">
        <v>38</v>
      </c>
      <c r="C19">
        <v>0</v>
      </c>
      <c r="D19">
        <v>0</v>
      </c>
      <c r="E19">
        <v>1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ALTAS AUTO</vt:lpstr>
      <vt:lpstr>BAJAS AUTO</vt:lpstr>
      <vt:lpstr>ALTAS MOTO</vt:lpstr>
      <vt:lpstr>BAJAS MOTOS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andrea vignetta</cp:lastModifiedBy>
  <dcterms:created xsi:type="dcterms:W3CDTF">2024-10-16T15:57:10Z</dcterms:created>
  <dcterms:modified xsi:type="dcterms:W3CDTF">2024-10-16T16:04:02Z</dcterms:modified>
</cp:coreProperties>
</file>